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5" windowWidth="9720" windowHeight="6045" activeTab="2"/>
  </bookViews>
  <sheets>
    <sheet name="РП" sheetId="3" r:id="rId1"/>
    <sheet name="РПЦСР" sheetId="9" r:id="rId2"/>
    <sheet name="Вед" sheetId="5" r:id="rId3"/>
    <sheet name="МП" sheetId="8" r:id="rId4"/>
  </sheets>
  <definedNames>
    <definedName name="_xlnm.Print_Titles" localSheetId="2">Вед!$7:$7</definedName>
    <definedName name="_xlnm.Print_Titles" localSheetId="3">МП!$7:$7</definedName>
    <definedName name="_xlnm.Print_Titles" localSheetId="1">РПЦСР!$9:$9</definedName>
    <definedName name="_xlnm.Print_Area" localSheetId="2">Вед!$A$1:$I$100</definedName>
    <definedName name="_xlnm.Print_Area" localSheetId="3">МП!$A$1:$F$85</definedName>
    <definedName name="_xlnm.Print_Area" localSheetId="1">РПЦСР!$A$1:$I$110</definedName>
  </definedNames>
  <calcPr calcId="145621"/>
</workbook>
</file>

<file path=xl/calcChain.xml><?xml version="1.0" encoding="utf-8"?>
<calcChain xmlns="http://schemas.openxmlformats.org/spreadsheetml/2006/main">
  <c r="H15" i="9" l="1"/>
  <c r="H14" i="9" s="1"/>
  <c r="H13" i="9" s="1"/>
  <c r="I15" i="9"/>
  <c r="I14" i="9" s="1"/>
  <c r="I13" i="9" s="1"/>
  <c r="E41" i="8" l="1"/>
  <c r="F41" i="8"/>
  <c r="D41" i="8"/>
  <c r="D40" i="8" s="1"/>
  <c r="D39" i="8" s="1"/>
  <c r="H89" i="9"/>
  <c r="I89" i="9"/>
  <c r="G89" i="9"/>
  <c r="G88" i="9" s="1"/>
  <c r="G87" i="9" s="1"/>
  <c r="I88" i="9"/>
  <c r="I87" i="9" s="1"/>
  <c r="H88" i="9"/>
  <c r="H87" i="9" s="1"/>
  <c r="F40" i="8"/>
  <c r="E40" i="8"/>
  <c r="E39" i="8" s="1"/>
  <c r="F39" i="8"/>
  <c r="I84" i="5"/>
  <c r="I83" i="5" s="1"/>
  <c r="H84" i="5"/>
  <c r="H83" i="5" s="1"/>
  <c r="G84" i="5"/>
  <c r="G83" i="5" s="1"/>
  <c r="D33" i="8" l="1"/>
  <c r="D32" i="8" s="1"/>
  <c r="D35" i="8"/>
  <c r="D34" i="8" s="1"/>
  <c r="D18" i="8"/>
  <c r="D17" i="8" s="1"/>
  <c r="D16" i="8" s="1"/>
  <c r="F17" i="8"/>
  <c r="F16" i="8" s="1"/>
  <c r="E17" i="8"/>
  <c r="E16" i="8"/>
  <c r="D12" i="8"/>
  <c r="D11" i="8" s="1"/>
  <c r="D10" i="8" s="1"/>
  <c r="G81" i="9"/>
  <c r="G80" i="9" s="1"/>
  <c r="G83" i="9"/>
  <c r="G82" i="9" s="1"/>
  <c r="G38" i="9"/>
  <c r="G37" i="9" s="1"/>
  <c r="G36" i="9" s="1"/>
  <c r="I37" i="9"/>
  <c r="I36" i="9" s="1"/>
  <c r="H37" i="9"/>
  <c r="H36" i="9" s="1"/>
  <c r="G16" i="9"/>
  <c r="G15" i="9" s="1"/>
  <c r="G14" i="9" s="1"/>
  <c r="G13" i="9" s="1"/>
  <c r="I36" i="5"/>
  <c r="I35" i="5" s="1"/>
  <c r="H36" i="5"/>
  <c r="H35" i="5" s="1"/>
  <c r="G36" i="5"/>
  <c r="G35" i="5" s="1"/>
  <c r="D31" i="8" l="1"/>
  <c r="G79" i="9"/>
  <c r="G78" i="5" l="1"/>
  <c r="G76" i="5"/>
  <c r="G75" i="5" l="1"/>
  <c r="G14" i="5"/>
  <c r="G13" i="5" s="1"/>
  <c r="G12" i="5" s="1"/>
  <c r="H77" i="9" l="1"/>
  <c r="I77" i="9"/>
  <c r="G77" i="9"/>
  <c r="G76" i="9" s="1"/>
  <c r="G75" i="9" s="1"/>
  <c r="G74" i="9" s="1"/>
  <c r="I76" i="9"/>
  <c r="I75" i="9" s="1"/>
  <c r="I74" i="9" s="1"/>
  <c r="H76" i="9"/>
  <c r="H75" i="9" s="1"/>
  <c r="H74" i="9" s="1"/>
  <c r="H44" i="9"/>
  <c r="H43" i="9" s="1"/>
  <c r="H42" i="9" s="1"/>
  <c r="I44" i="9"/>
  <c r="I43" i="9" s="1"/>
  <c r="I42" i="9" s="1"/>
  <c r="G44" i="9"/>
  <c r="G43" i="9" s="1"/>
  <c r="G42" i="9" s="1"/>
  <c r="E50" i="8"/>
  <c r="E49" i="8" s="1"/>
  <c r="E48" i="8" s="1"/>
  <c r="F50" i="8"/>
  <c r="F49" i="8" s="1"/>
  <c r="F48" i="8" s="1"/>
  <c r="D50" i="8"/>
  <c r="D49" i="8" s="1"/>
  <c r="D48" i="8" s="1"/>
  <c r="E29" i="8"/>
  <c r="E28" i="8" s="1"/>
  <c r="E27" i="8" s="1"/>
  <c r="F29" i="8"/>
  <c r="F28" i="8" s="1"/>
  <c r="F27" i="8" s="1"/>
  <c r="D29" i="8"/>
  <c r="D28" i="8" s="1"/>
  <c r="D27" i="8" s="1"/>
  <c r="J96" i="5"/>
  <c r="I72" i="5"/>
  <c r="I71" i="5" s="1"/>
  <c r="I70" i="5" s="1"/>
  <c r="G19" i="3" s="1"/>
  <c r="H72" i="5"/>
  <c r="H71" i="5" s="1"/>
  <c r="H70" i="5" s="1"/>
  <c r="F19" i="3" s="1"/>
  <c r="G72" i="5"/>
  <c r="G71" i="5" s="1"/>
  <c r="G70" i="5" s="1"/>
  <c r="E19" i="3" s="1"/>
  <c r="E70" i="8"/>
  <c r="E69" i="8" s="1"/>
  <c r="F70" i="8"/>
  <c r="F69" i="8" s="1"/>
  <c r="D70" i="8"/>
  <c r="D69" i="8" s="1"/>
  <c r="E61" i="8"/>
  <c r="E60" i="8" s="1"/>
  <c r="F61" i="8"/>
  <c r="F60" i="8" s="1"/>
  <c r="D61" i="8"/>
  <c r="D60" i="8" s="1"/>
  <c r="E63" i="8"/>
  <c r="E62" i="8" s="1"/>
  <c r="F63" i="8"/>
  <c r="F62" i="8" s="1"/>
  <c r="D63" i="8"/>
  <c r="D62" i="8" s="1"/>
  <c r="E66" i="8"/>
  <c r="E65" i="8" s="1"/>
  <c r="F66" i="8"/>
  <c r="F65" i="8" s="1"/>
  <c r="D66" i="8"/>
  <c r="D65" i="8" s="1"/>
  <c r="E57" i="8"/>
  <c r="E56" i="8" s="1"/>
  <c r="F57" i="8"/>
  <c r="F56" i="8" s="1"/>
  <c r="D57" i="8"/>
  <c r="D56" i="8" s="1"/>
  <c r="E54" i="8"/>
  <c r="E53" i="8" s="1"/>
  <c r="F54" i="8"/>
  <c r="F53" i="8" s="1"/>
  <c r="D54" i="8"/>
  <c r="D53" i="8" s="1"/>
  <c r="E47" i="8"/>
  <c r="E46" i="8" s="1"/>
  <c r="F47" i="8"/>
  <c r="F46" i="8" s="1"/>
  <c r="D47" i="8"/>
  <c r="D46" i="8" s="1"/>
  <c r="E44" i="8"/>
  <c r="E43" i="8" s="1"/>
  <c r="F44" i="8"/>
  <c r="F43" i="8" s="1"/>
  <c r="D44" i="8"/>
  <c r="D43" i="8" s="1"/>
  <c r="E38" i="8"/>
  <c r="E37" i="8" s="1"/>
  <c r="F38" i="8"/>
  <c r="F37" i="8" s="1"/>
  <c r="D38" i="8"/>
  <c r="D37" i="8" s="1"/>
  <c r="E26" i="8"/>
  <c r="E25" i="8" s="1"/>
  <c r="E24" i="8" s="1"/>
  <c r="F26" i="8"/>
  <c r="F25" i="8" s="1"/>
  <c r="F24" i="8" s="1"/>
  <c r="D26" i="8"/>
  <c r="D25" i="8" s="1"/>
  <c r="D24" i="8" s="1"/>
  <c r="E21" i="8"/>
  <c r="E20" i="8" s="1"/>
  <c r="F21" i="8"/>
  <c r="F20" i="8" s="1"/>
  <c r="D21" i="8"/>
  <c r="D20" i="8" s="1"/>
  <c r="E23" i="8"/>
  <c r="E22" i="8" s="1"/>
  <c r="F23" i="8"/>
  <c r="F22" i="8" s="1"/>
  <c r="D23" i="8"/>
  <c r="D22" i="8" s="1"/>
  <c r="E15" i="8"/>
  <c r="E14" i="8" s="1"/>
  <c r="F15" i="8"/>
  <c r="F14" i="8" s="1"/>
  <c r="D15" i="8"/>
  <c r="D14" i="8" s="1"/>
  <c r="E52" i="8"/>
  <c r="F52" i="8"/>
  <c r="H19" i="5"/>
  <c r="I19" i="5"/>
  <c r="H21" i="5"/>
  <c r="H18" i="5" s="1"/>
  <c r="E59" i="8" s="1"/>
  <c r="I21" i="5"/>
  <c r="H24" i="5"/>
  <c r="H23" i="5" s="1"/>
  <c r="I24" i="5"/>
  <c r="I23" i="5" s="1"/>
  <c r="F64" i="8" s="1"/>
  <c r="H28" i="5"/>
  <c r="H27" i="5" s="1"/>
  <c r="I28" i="5"/>
  <c r="I27" i="5" s="1"/>
  <c r="H33" i="5"/>
  <c r="H32" i="5" s="1"/>
  <c r="E13" i="8" s="1"/>
  <c r="I33" i="5"/>
  <c r="I32" i="5" s="1"/>
  <c r="F13" i="8" s="1"/>
  <c r="H39" i="5"/>
  <c r="H38" i="5" s="1"/>
  <c r="I39" i="5"/>
  <c r="I38" i="5" s="1"/>
  <c r="H46" i="5"/>
  <c r="I46" i="5"/>
  <c r="H48" i="5"/>
  <c r="I48" i="5"/>
  <c r="H55" i="5"/>
  <c r="H54" i="5" s="1"/>
  <c r="I55" i="5"/>
  <c r="I54" i="5" s="1"/>
  <c r="H58" i="5"/>
  <c r="H57" i="5" s="1"/>
  <c r="E55" i="8" s="1"/>
  <c r="I58" i="5"/>
  <c r="I57" i="5" s="1"/>
  <c r="F55" i="8" s="1"/>
  <c r="H65" i="5"/>
  <c r="H64" i="5" s="1"/>
  <c r="I65" i="5"/>
  <c r="I64" i="5" s="1"/>
  <c r="H81" i="5"/>
  <c r="H80" i="5" s="1"/>
  <c r="I81" i="5"/>
  <c r="I80" i="5" s="1"/>
  <c r="F36" i="8" s="1"/>
  <c r="H87" i="5"/>
  <c r="H86" i="5" s="1"/>
  <c r="I87" i="5"/>
  <c r="I86" i="5" s="1"/>
  <c r="H94" i="5"/>
  <c r="H93" i="5" s="1"/>
  <c r="H92" i="5" s="1"/>
  <c r="H91" i="5" s="1"/>
  <c r="H90" i="5" s="1"/>
  <c r="H89" i="5" s="1"/>
  <c r="F22" i="3" s="1"/>
  <c r="F21" i="3" s="1"/>
  <c r="I94" i="5"/>
  <c r="I93" i="5" s="1"/>
  <c r="I92" i="5" s="1"/>
  <c r="I91" i="5" s="1"/>
  <c r="I90" i="5" s="1"/>
  <c r="I89" i="5" s="1"/>
  <c r="H21" i="9"/>
  <c r="H20" i="9" s="1"/>
  <c r="I21" i="9"/>
  <c r="I20" i="9" s="1"/>
  <c r="H23" i="9"/>
  <c r="H22" i="9" s="1"/>
  <c r="I23" i="9"/>
  <c r="I22" i="9" s="1"/>
  <c r="H26" i="9"/>
  <c r="H25" i="9" s="1"/>
  <c r="H24" i="9" s="1"/>
  <c r="I26" i="9"/>
  <c r="I25" i="9" s="1"/>
  <c r="I24" i="9" s="1"/>
  <c r="H30" i="9"/>
  <c r="H29" i="9" s="1"/>
  <c r="H28" i="9" s="1"/>
  <c r="H27" i="9" s="1"/>
  <c r="I30" i="9"/>
  <c r="I29" i="9" s="1"/>
  <c r="I28" i="9" s="1"/>
  <c r="I27" i="9" s="1"/>
  <c r="H35" i="9"/>
  <c r="H34" i="9" s="1"/>
  <c r="H33" i="9" s="1"/>
  <c r="I35" i="9"/>
  <c r="I34" i="9" s="1"/>
  <c r="I33" i="9" s="1"/>
  <c r="H41" i="9"/>
  <c r="H40" i="9" s="1"/>
  <c r="H39" i="9" s="1"/>
  <c r="I41" i="9"/>
  <c r="I40" i="9" s="1"/>
  <c r="I39" i="9" s="1"/>
  <c r="H51" i="9"/>
  <c r="H50" i="9" s="1"/>
  <c r="I51" i="9"/>
  <c r="I50" i="9" s="1"/>
  <c r="H53" i="9"/>
  <c r="H52" i="9" s="1"/>
  <c r="I53" i="9"/>
  <c r="I52" i="9" s="1"/>
  <c r="H60" i="9"/>
  <c r="H59" i="9" s="1"/>
  <c r="H58" i="9" s="1"/>
  <c r="I60" i="9"/>
  <c r="I59" i="9" s="1"/>
  <c r="I58" i="9" s="1"/>
  <c r="H63" i="9"/>
  <c r="H62" i="9" s="1"/>
  <c r="H61" i="9" s="1"/>
  <c r="I63" i="9"/>
  <c r="I62" i="9" s="1"/>
  <c r="I61" i="9" s="1"/>
  <c r="H70" i="9"/>
  <c r="H69" i="9" s="1"/>
  <c r="H68" i="9" s="1"/>
  <c r="H67" i="9" s="1"/>
  <c r="H66" i="9" s="1"/>
  <c r="H65" i="9" s="1"/>
  <c r="H64" i="9" s="1"/>
  <c r="I70" i="9"/>
  <c r="I69" i="9" s="1"/>
  <c r="I68" i="9" s="1"/>
  <c r="I67" i="9" s="1"/>
  <c r="I66" i="9" s="1"/>
  <c r="I65" i="9" s="1"/>
  <c r="I64" i="9" s="1"/>
  <c r="H86" i="9"/>
  <c r="H85" i="9" s="1"/>
  <c r="H84" i="9" s="1"/>
  <c r="I86" i="9"/>
  <c r="I85" i="9" s="1"/>
  <c r="I84" i="9" s="1"/>
  <c r="H92" i="9"/>
  <c r="H91" i="9" s="1"/>
  <c r="H90" i="9" s="1"/>
  <c r="I92" i="9"/>
  <c r="I91" i="9" s="1"/>
  <c r="I90" i="9" s="1"/>
  <c r="H99" i="9"/>
  <c r="H98" i="9" s="1"/>
  <c r="H97" i="9" s="1"/>
  <c r="H96" i="9" s="1"/>
  <c r="H95" i="9" s="1"/>
  <c r="H94" i="9" s="1"/>
  <c r="H93" i="9" s="1"/>
  <c r="I99" i="9"/>
  <c r="I98" i="9" s="1"/>
  <c r="I97" i="9" s="1"/>
  <c r="I96" i="9" s="1"/>
  <c r="I95" i="9" s="1"/>
  <c r="I94" i="9" s="1"/>
  <c r="I93" i="9" s="1"/>
  <c r="G81" i="5"/>
  <c r="G80" i="5" s="1"/>
  <c r="G86" i="9"/>
  <c r="G85" i="9" s="1"/>
  <c r="G84" i="9" s="1"/>
  <c r="G39" i="5"/>
  <c r="G38" i="5" s="1"/>
  <c r="G41" i="9"/>
  <c r="G40" i="9" s="1"/>
  <c r="G39" i="9" s="1"/>
  <c r="G35" i="9"/>
  <c r="G34" i="9" s="1"/>
  <c r="G33" i="9" s="1"/>
  <c r="G92" i="9"/>
  <c r="G91" i="9" s="1"/>
  <c r="G90" i="9" s="1"/>
  <c r="G87" i="5"/>
  <c r="G86" i="5" s="1"/>
  <c r="G19" i="5"/>
  <c r="G21" i="5"/>
  <c r="G24" i="5"/>
  <c r="G23" i="5" s="1"/>
  <c r="D64" i="8" s="1"/>
  <c r="G33" i="5"/>
  <c r="G32" i="5" s="1"/>
  <c r="G94" i="5"/>
  <c r="G93" i="5" s="1"/>
  <c r="G92" i="5" s="1"/>
  <c r="G91" i="5" s="1"/>
  <c r="G90" i="5" s="1"/>
  <c r="G89" i="5" s="1"/>
  <c r="E22" i="3" s="1"/>
  <c r="E21" i="3" s="1"/>
  <c r="G65" i="5"/>
  <c r="G64" i="5" s="1"/>
  <c r="G58" i="5"/>
  <c r="G57" i="5" s="1"/>
  <c r="D55" i="8" s="1"/>
  <c r="G55" i="5"/>
  <c r="G54" i="5" s="1"/>
  <c r="D52" i="8"/>
  <c r="G48" i="5"/>
  <c r="G46" i="5"/>
  <c r="G28" i="5"/>
  <c r="G27" i="5" s="1"/>
  <c r="G99" i="9"/>
  <c r="G98" i="9" s="1"/>
  <c r="G97" i="9" s="1"/>
  <c r="G96" i="9" s="1"/>
  <c r="G95" i="9" s="1"/>
  <c r="G94" i="9" s="1"/>
  <c r="G93" i="9" s="1"/>
  <c r="G70" i="9"/>
  <c r="G69" i="9" s="1"/>
  <c r="G68" i="9" s="1"/>
  <c r="G67" i="9" s="1"/>
  <c r="G66" i="9" s="1"/>
  <c r="G65" i="9" s="1"/>
  <c r="G64" i="9" s="1"/>
  <c r="G63" i="9"/>
  <c r="G62" i="9" s="1"/>
  <c r="G61" i="9" s="1"/>
  <c r="G60" i="9"/>
  <c r="G59" i="9" s="1"/>
  <c r="G58" i="9" s="1"/>
  <c r="G53" i="9"/>
  <c r="G52" i="9" s="1"/>
  <c r="G51" i="9"/>
  <c r="G50" i="9" s="1"/>
  <c r="G30" i="9"/>
  <c r="G29" i="9" s="1"/>
  <c r="G28" i="9" s="1"/>
  <c r="G27" i="9" s="1"/>
  <c r="G26" i="9"/>
  <c r="G25" i="9" s="1"/>
  <c r="G24" i="9" s="1"/>
  <c r="G23" i="9"/>
  <c r="G22" i="9" s="1"/>
  <c r="G21" i="9"/>
  <c r="G20" i="9" s="1"/>
  <c r="I45" i="5" l="1"/>
  <c r="I44" i="5" s="1"/>
  <c r="I43" i="5" s="1"/>
  <c r="I42" i="5" s="1"/>
  <c r="I41" i="5" s="1"/>
  <c r="G13" i="3" s="1"/>
  <c r="G12" i="3" s="1"/>
  <c r="G78" i="9"/>
  <c r="H78" i="9"/>
  <c r="I78" i="9"/>
  <c r="I73" i="9" s="1"/>
  <c r="I72" i="9" s="1"/>
  <c r="I71" i="9" s="1"/>
  <c r="F42" i="8"/>
  <c r="I74" i="5"/>
  <c r="E42" i="8"/>
  <c r="H74" i="5"/>
  <c r="D42" i="8"/>
  <c r="G74" i="5"/>
  <c r="H45" i="5"/>
  <c r="H44" i="5" s="1"/>
  <c r="H43" i="5" s="1"/>
  <c r="H42" i="5" s="1"/>
  <c r="H41" i="5" s="1"/>
  <c r="F13" i="3" s="1"/>
  <c r="F12" i="3" s="1"/>
  <c r="G17" i="3"/>
  <c r="G16" i="3" s="1"/>
  <c r="F45" i="8"/>
  <c r="I63" i="5"/>
  <c r="I62" i="5" s="1"/>
  <c r="I61" i="5" s="1"/>
  <c r="I60" i="5" s="1"/>
  <c r="E51" i="8"/>
  <c r="F17" i="3"/>
  <c r="F16" i="3" s="1"/>
  <c r="E45" i="8"/>
  <c r="H63" i="5"/>
  <c r="H62" i="5" s="1"/>
  <c r="H61" i="5" s="1"/>
  <c r="H60" i="5" s="1"/>
  <c r="I53" i="5"/>
  <c r="I52" i="5" s="1"/>
  <c r="I51" i="5" s="1"/>
  <c r="I50" i="5" s="1"/>
  <c r="G15" i="3" s="1"/>
  <c r="G14" i="3" s="1"/>
  <c r="F51" i="8"/>
  <c r="H53" i="5"/>
  <c r="H52" i="5" s="1"/>
  <c r="H51" i="5" s="1"/>
  <c r="H50" i="5" s="1"/>
  <c r="F15" i="3" s="1"/>
  <c r="F14" i="3" s="1"/>
  <c r="G45" i="5"/>
  <c r="G44" i="5" s="1"/>
  <c r="G43" i="5" s="1"/>
  <c r="G42" i="5" s="1"/>
  <c r="G41" i="5" s="1"/>
  <c r="E13" i="3" s="1"/>
  <c r="E12" i="3" s="1"/>
  <c r="E68" i="8"/>
  <c r="E67" i="8" s="1"/>
  <c r="H26" i="5"/>
  <c r="F10" i="3" s="1"/>
  <c r="I26" i="5"/>
  <c r="G10" i="3" s="1"/>
  <c r="G53" i="5"/>
  <c r="G52" i="5" s="1"/>
  <c r="G51" i="5" s="1"/>
  <c r="G50" i="5" s="1"/>
  <c r="E15" i="3" s="1"/>
  <c r="E14" i="3" s="1"/>
  <c r="G31" i="5"/>
  <c r="E11" i="3" s="1"/>
  <c r="G32" i="9"/>
  <c r="G31" i="9" s="1"/>
  <c r="G73" i="9"/>
  <c r="G72" i="9" s="1"/>
  <c r="G71" i="9" s="1"/>
  <c r="I31" i="5"/>
  <c r="I30" i="5" s="1"/>
  <c r="H31" i="5"/>
  <c r="E64" i="8"/>
  <c r="E58" i="8" s="1"/>
  <c r="H17" i="5"/>
  <c r="H16" i="5" s="1"/>
  <c r="G18" i="5"/>
  <c r="D59" i="8" s="1"/>
  <c r="D58" i="8" s="1"/>
  <c r="I18" i="5"/>
  <c r="I17" i="5" s="1"/>
  <c r="I16" i="5" s="1"/>
  <c r="G22" i="3"/>
  <c r="G21" i="3" s="1"/>
  <c r="G63" i="5"/>
  <c r="G62" i="5" s="1"/>
  <c r="G61" i="5" s="1"/>
  <c r="G60" i="5" s="1"/>
  <c r="E17" i="3"/>
  <c r="E16" i="3" s="1"/>
  <c r="G30" i="5"/>
  <c r="D36" i="8"/>
  <c r="D30" i="8" s="1"/>
  <c r="D13" i="8"/>
  <c r="G17" i="5"/>
  <c r="G16" i="5" s="1"/>
  <c r="G11" i="5" s="1"/>
  <c r="G10" i="5" s="1"/>
  <c r="G26" i="5"/>
  <c r="E10" i="3" s="1"/>
  <c r="D68" i="8"/>
  <c r="D67" i="8" s="1"/>
  <c r="D45" i="8"/>
  <c r="F68" i="8"/>
  <c r="F67" i="8" s="1"/>
  <c r="E36" i="8"/>
  <c r="E30" i="8" s="1"/>
  <c r="D51" i="8"/>
  <c r="D19" i="8"/>
  <c r="G49" i="9"/>
  <c r="G48" i="9" s="1"/>
  <c r="G47" i="9" s="1"/>
  <c r="G46" i="9" s="1"/>
  <c r="G45" i="9" s="1"/>
  <c r="H32" i="9"/>
  <c r="H31" i="9" s="1"/>
  <c r="F19" i="8"/>
  <c r="F9" i="8" s="1"/>
  <c r="G19" i="9"/>
  <c r="G18" i="9" s="1"/>
  <c r="G17" i="9" s="1"/>
  <c r="H57" i="9"/>
  <c r="H56" i="9" s="1"/>
  <c r="H55" i="9" s="1"/>
  <c r="H54" i="9" s="1"/>
  <c r="E19" i="8"/>
  <c r="E9" i="8" s="1"/>
  <c r="G57" i="9"/>
  <c r="G56" i="9" s="1"/>
  <c r="G55" i="9" s="1"/>
  <c r="G54" i="9" s="1"/>
  <c r="I57" i="9"/>
  <c r="I56" i="9" s="1"/>
  <c r="I55" i="9" s="1"/>
  <c r="I54" i="9" s="1"/>
  <c r="I32" i="9"/>
  <c r="I31" i="9" s="1"/>
  <c r="H49" i="9"/>
  <c r="H48" i="9" s="1"/>
  <c r="H47" i="9" s="1"/>
  <c r="H46" i="9" s="1"/>
  <c r="H45" i="9" s="1"/>
  <c r="I19" i="9"/>
  <c r="I18" i="9" s="1"/>
  <c r="I17" i="9" s="1"/>
  <c r="H73" i="9"/>
  <c r="H72" i="9" s="1"/>
  <c r="H71" i="9" s="1"/>
  <c r="I49" i="9"/>
  <c r="I48" i="9" s="1"/>
  <c r="I47" i="9" s="1"/>
  <c r="I46" i="9" s="1"/>
  <c r="I45" i="9" s="1"/>
  <c r="H19" i="9"/>
  <c r="H18" i="9" s="1"/>
  <c r="H17" i="9" s="1"/>
  <c r="F30" i="8" l="1"/>
  <c r="G11" i="3"/>
  <c r="H11" i="9"/>
  <c r="H12" i="9"/>
  <c r="I11" i="9"/>
  <c r="I10" i="9" s="1"/>
  <c r="I100" i="9" s="1"/>
  <c r="I12" i="9"/>
  <c r="F59" i="8"/>
  <c r="F58" i="8" s="1"/>
  <c r="F8" i="8" s="1"/>
  <c r="F71" i="8" s="1"/>
  <c r="H10" i="9"/>
  <c r="H100" i="9" s="1"/>
  <c r="G9" i="5"/>
  <c r="F11" i="3"/>
  <c r="H30" i="5"/>
  <c r="H10" i="5"/>
  <c r="H11" i="5"/>
  <c r="I11" i="5"/>
  <c r="I10" i="5"/>
  <c r="I9" i="5" s="1"/>
  <c r="G20" i="3"/>
  <c r="G18" i="3" s="1"/>
  <c r="I69" i="5"/>
  <c r="I68" i="5" s="1"/>
  <c r="I67" i="5" s="1"/>
  <c r="H69" i="5"/>
  <c r="H68" i="5" s="1"/>
  <c r="H67" i="5" s="1"/>
  <c r="F20" i="3"/>
  <c r="F18" i="3" s="1"/>
  <c r="G69" i="5"/>
  <c r="G68" i="5" s="1"/>
  <c r="G67" i="5" s="1"/>
  <c r="E20" i="3"/>
  <c r="E18" i="3" s="1"/>
  <c r="D9" i="8"/>
  <c r="E9" i="3"/>
  <c r="E8" i="3" s="1"/>
  <c r="G11" i="9"/>
  <c r="G12" i="9"/>
  <c r="E8" i="8"/>
  <c r="E71" i="8" s="1"/>
  <c r="D8" i="8" l="1"/>
  <c r="D71" i="8" s="1"/>
  <c r="H9" i="5"/>
  <c r="H8" i="5" s="1"/>
  <c r="G10" i="9"/>
  <c r="G100" i="9" s="1"/>
  <c r="F9" i="3"/>
  <c r="F8" i="3" s="1"/>
  <c r="F23" i="3" s="1"/>
  <c r="G9" i="3"/>
  <c r="G8" i="3" s="1"/>
  <c r="G23" i="3" s="1"/>
  <c r="G96" i="5"/>
  <c r="G8" i="5"/>
  <c r="E23" i="3"/>
  <c r="I8" i="5"/>
  <c r="I96" i="5"/>
  <c r="H96" i="5" l="1"/>
</calcChain>
</file>

<file path=xl/sharedStrings.xml><?xml version="1.0" encoding="utf-8"?>
<sst xmlns="http://schemas.openxmlformats.org/spreadsheetml/2006/main" count="1058" uniqueCount="128">
  <si>
    <t>Раздел</t>
  </si>
  <si>
    <t>Под- раздел</t>
  </si>
  <si>
    <t>Вид расходов</t>
  </si>
  <si>
    <t>Целевая статья</t>
  </si>
  <si>
    <t>Общегосударственные вопросы</t>
  </si>
  <si>
    <t>01</t>
  </si>
  <si>
    <t>04</t>
  </si>
  <si>
    <t>тыс. руб.</t>
  </si>
  <si>
    <t>701</t>
  </si>
  <si>
    <t>№ п/п</t>
  </si>
  <si>
    <t>2</t>
  </si>
  <si>
    <t>6</t>
  </si>
  <si>
    <t>АДМИНИСТРАЦИЯ БЕЛЯНИЦКОГО СЕЛЬСКОГО ПОСЕЛЕНИЯ СОНКОВСКОГО РАЙОНА ТВЕРСКОЙ ОБЛАСТИ</t>
  </si>
  <si>
    <t>02</t>
  </si>
  <si>
    <t>Национальная оборона</t>
  </si>
  <si>
    <t>Мобилизационная и вневойсковая подготовка</t>
  </si>
  <si>
    <t>05</t>
  </si>
  <si>
    <t>Жилищно-коммунальное хозяйство</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</si>
  <si>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</si>
  <si>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03</t>
  </si>
  <si>
    <t>Благоустройство</t>
  </si>
  <si>
    <t>Иные межбюджетные трансферты</t>
  </si>
  <si>
    <t>ВСЕГО</t>
  </si>
  <si>
    <t>ГРБС</t>
  </si>
  <si>
    <t>Резервные фонды</t>
  </si>
  <si>
    <t>Резервные фонды местных администраций</t>
  </si>
  <si>
    <t xml:space="preserve">Наименование </t>
  </si>
  <si>
    <t>14</t>
  </si>
  <si>
    <t>00</t>
  </si>
  <si>
    <t>Межбюджетные трансферты бюджетам субъектов Российской Федерации и муниципальных образований общего характера</t>
  </si>
  <si>
    <t>11</t>
  </si>
  <si>
    <t>Резервные средства</t>
  </si>
  <si>
    <t>120</t>
  </si>
  <si>
    <t>Расходы на выплаты персоналу государственных (муниципальных ) органов</t>
  </si>
  <si>
    <t>240</t>
  </si>
  <si>
    <t>Иные закупки товаров, работ и услуг для государственных нужд</t>
  </si>
  <si>
    <t>Национальная безопасность и правоохранительная деятельность</t>
  </si>
  <si>
    <t>10</t>
  </si>
  <si>
    <t>Обеспечение пожарной безопасности</t>
  </si>
  <si>
    <t>Прочие межбюджетные трансферты бюджетам субъектов Российской Федерации и муниципальных образований общего характера</t>
  </si>
  <si>
    <t>Р</t>
  </si>
  <si>
    <t>П</t>
  </si>
  <si>
    <t>Наименование</t>
  </si>
  <si>
    <t>1</t>
  </si>
  <si>
    <t>3</t>
  </si>
  <si>
    <t>4</t>
  </si>
  <si>
    <t>13</t>
  </si>
  <si>
    <t>Другие общегосударственные вопросы</t>
  </si>
  <si>
    <t>КЦСР</t>
  </si>
  <si>
    <t>5</t>
  </si>
  <si>
    <t xml:space="preserve">Обеспечивающая подпрограмма </t>
  </si>
  <si>
    <t xml:space="preserve">Обеспечение деятельности  главного администратора  программы и  администраторов программы </t>
  </si>
  <si>
    <t xml:space="preserve">Расходы по содержанию  аппарата администрации сельского поселения </t>
  </si>
  <si>
    <t xml:space="preserve">Расходы по содержанию  главы администрации сельского поселения </t>
  </si>
  <si>
    <t>Расходы на обеспечение функционирования добровольной пожарной дружины</t>
  </si>
  <si>
    <t>Расходы на финансовое обеспечение организации  уличного освещения населенных пунктов поселения</t>
  </si>
  <si>
    <t xml:space="preserve">Расходы на обеспечение вывоза  бытовых отходов на территории Беляницкого сельского поселения Сонковского района </t>
  </si>
  <si>
    <t>Прочие межбюджетные трансферты общего характера</t>
  </si>
  <si>
    <t>Обеспечивающая подпрограмма</t>
  </si>
  <si>
    <t>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</si>
  <si>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Финансовое обеспечение расходов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</si>
  <si>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Национальная экономика</t>
  </si>
  <si>
    <t>09</t>
  </si>
  <si>
    <t>Дорожное хозяйство (дорожные фонды)</t>
  </si>
  <si>
    <t xml:space="preserve">Расходы на обеспечение содержания улично-дорожной сети в населенных пунктах поселения </t>
  </si>
  <si>
    <t>Расходы на финансовое обеспечение  первичных мер пожарной безопасности в границах населенных пунктов поселения</t>
  </si>
  <si>
    <t>Расходы, не включенные в муниципальные программы Беляницкого сельского поселения Сонковского района Тверской области</t>
  </si>
  <si>
    <t>1110000000</t>
  </si>
  <si>
    <t>1100000000</t>
  </si>
  <si>
    <t>1130000000</t>
  </si>
  <si>
    <t>1120000000</t>
  </si>
  <si>
    <t>9900000000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</si>
  <si>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</si>
  <si>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200</t>
  </si>
  <si>
    <t>Закупка товаров, работ и услуг для государственных (муниципальных) нужд</t>
  </si>
  <si>
    <t>Иные бюджетные ассигнования</t>
  </si>
  <si>
    <t>500</t>
  </si>
  <si>
    <t>Межбюджетные трансферты</t>
  </si>
  <si>
    <t>1190000000</t>
  </si>
  <si>
    <t>1190100000</t>
  </si>
  <si>
    <t xml:space="preserve">Расходы на финансовое обеспечение расходов на осуществление переданных полномочий </t>
  </si>
  <si>
    <t>Подпрограмма  1 "Повышение эффективности муниципального управления"</t>
  </si>
  <si>
    <t>Подпрограмма 3 "Обеспечение первичных мер пожарной безопасности в границах населенных пунктов поселения"</t>
  </si>
  <si>
    <t>Подпрограмма  2 "Создание условий для обеспечения жизнедеятельности населения поселения"</t>
  </si>
  <si>
    <t>Подпрограмма 2  "Создание условий для обеспечения жизнедеятельности населения поселения"</t>
  </si>
  <si>
    <t>Расходы на финансовое обеспечение расходов на осуществление первичного воинского учета на территориях, где отсутствуют военные комиссариаты</t>
  </si>
  <si>
    <t>111034003Б</t>
  </si>
  <si>
    <t>Финансовое обеспечение финансирования расходов на разработку документов территориального планирования</t>
  </si>
  <si>
    <t xml:space="preserve">Муниципальная программа "Обеспечение органами местного самоуправления социально-экономического развития муниципального образования Беляницкого сельского поселения Сонковского района  Тверской области   на 2017-2022 годы"
</t>
  </si>
  <si>
    <t>КВР</t>
  </si>
  <si>
    <t xml:space="preserve"> </t>
  </si>
  <si>
    <t>сумма, тыс. руб.</t>
  </si>
  <si>
    <t>1110210540</t>
  </si>
  <si>
    <t>1110251180</t>
  </si>
  <si>
    <t>111054001Б</t>
  </si>
  <si>
    <t>Расходы по подготовке и проведению процедур по предоставлению  земельных участков, в том числе продажи земельных участков и продаже права аренды земельных участков</t>
  </si>
  <si>
    <t>112014003Б</t>
  </si>
  <si>
    <t>Расходы на лабораторные исследования питьевой воды</t>
  </si>
  <si>
    <t>Коммунальное хозяйство</t>
  </si>
  <si>
    <t>Создание, ведение и наполнение официального сайта администрации сельского поселения</t>
  </si>
  <si>
    <t>Подпрограмма  1 «Повышение эффективности муниципального управления»</t>
  </si>
  <si>
    <t>111014002Б</t>
  </si>
  <si>
    <t>112014001Б</t>
  </si>
  <si>
    <t>Расходы на финансовое обеспечение строительства и ремонта колодцев в населенных пунктах поселения</t>
  </si>
  <si>
    <t>410</t>
  </si>
  <si>
    <t>Бюджетные инвестиции</t>
  </si>
  <si>
    <t>400</t>
  </si>
  <si>
    <t>Капитальные вложения в объекты недвижимого имущества государственной (муниципальной) собственности</t>
  </si>
  <si>
    <t>Расходы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</si>
  <si>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1110210570</t>
  </si>
  <si>
    <t xml:space="preserve">к решению Совета депутатов Беляницкого сельского поселения Сонковского района Тверской области от  .____. 2018 № ___"О бюджете муниципального образования Беляницкое сельское поселение Сонковского района Тверской области на 2019 год и на плановый период 2020 и 2021 годов"
</t>
  </si>
  <si>
    <t>Ведомственная структура расходов местного бюджета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2019 год и плановый период 2020 и 2021 годов</t>
  </si>
  <si>
    <t>Распределение бюджетных ассигнований местного бюджета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2019 год и плановый период 2020 и 2021 годов</t>
  </si>
  <si>
    <t>Распределение бюджетных ассигнований местного бюджета по разделам и подразделам классификации расходов бюджетов на 2019 год и плановый период 2020 и 2021 годы</t>
  </si>
  <si>
    <r>
      <t xml:space="preserve">Распределение бюджетных ассигнований по целевым статьям (муниципальным программам </t>
    </r>
    <r>
      <rPr>
        <b/>
        <sz val="9"/>
        <color indexed="10"/>
        <rFont val="Arial"/>
        <family val="2"/>
        <charset val="204"/>
      </rPr>
      <t xml:space="preserve"> </t>
    </r>
    <r>
      <rPr>
        <b/>
        <sz val="9"/>
        <rFont val="Arial"/>
        <family val="2"/>
        <charset val="204"/>
      </rPr>
      <t>и непрограммным направлениям деятельности), группам и подгруппам видов расходов классификации расходов бюджетов на 2019 год и на плановый период 2020 и 2021 годов</t>
    </r>
  </si>
  <si>
    <t>Расходы на обеспечение финансирования содержания мест захоронений</t>
  </si>
  <si>
    <t xml:space="preserve">                                                    Приложение 6</t>
  </si>
  <si>
    <t>Приложение 7</t>
  </si>
  <si>
    <t>Приложение 8</t>
  </si>
  <si>
    <t>Приложение 9</t>
  </si>
  <si>
    <t>1190140120</t>
  </si>
  <si>
    <t>1190140130</t>
  </si>
  <si>
    <t>9920040000</t>
  </si>
  <si>
    <t>1120440020</t>
  </si>
  <si>
    <t>1120140020</t>
  </si>
  <si>
    <t>1120240040</t>
  </si>
  <si>
    <t>1110440010</t>
  </si>
  <si>
    <t xml:space="preserve">к решению Совета депутатов Беляницкого сельского поселения Сонковского района Тверской области от  18.12.2018 № 22 "О бюджете муниципального образования Беляницкое сельское поселение Сонковского района Тверской области на 2019 год и на плановый период 2020 и 2021 годов"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</si>
</sst>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6" x14ac:knownFonts="1">
    <font>
      <sz val="10"/>
      <name val="MS Sans Serif"/>
      <charset val="204"/>
    </font>
    <font>
      <sz val="10"/>
      <name val="MS Sans Serif"/>
      <family val="2"/>
      <charset val="204"/>
    </font>
    <font>
      <b/>
      <sz val="10"/>
      <name val="MS Sans Serif"/>
      <family val="2"/>
      <charset val="204"/>
    </font>
    <font>
      <sz val="9"/>
      <name val="Arial"/>
      <family val="2"/>
      <charset val="204"/>
    </font>
    <font>
      <b/>
      <sz val="9"/>
      <name val="Arial"/>
      <family val="2"/>
      <charset val="204"/>
    </font>
    <font>
      <sz val="10"/>
      <name val="Arial"/>
      <family val="2"/>
      <charset val="204"/>
    </font>
    <font>
      <b/>
      <sz val="10"/>
      <name val="Arial"/>
      <family val="2"/>
      <charset val="204"/>
    </font>
    <font>
      <sz val="12"/>
      <name val="Arial"/>
      <family val="2"/>
      <charset val="204"/>
    </font>
    <font>
      <i/>
      <sz val="12"/>
      <name val="Arial"/>
      <family val="2"/>
      <charset val="204"/>
    </font>
    <font>
      <sz val="9"/>
      <color indexed="8"/>
      <name val="Arial"/>
      <family val="2"/>
      <charset val="204"/>
    </font>
    <font>
      <i/>
      <sz val="9"/>
      <name val="Arial"/>
      <family val="2"/>
      <charset val="204"/>
    </font>
    <font>
      <b/>
      <i/>
      <sz val="9"/>
      <name val="Arial"/>
      <family val="2"/>
      <charset val="204"/>
    </font>
    <font>
      <b/>
      <sz val="9"/>
      <color indexed="10"/>
      <name val="Arial"/>
      <family val="2"/>
      <charset val="204"/>
    </font>
    <font>
      <b/>
      <sz val="10"/>
      <name val="Times New Roman"/>
      <family val="1"/>
      <charset val="204"/>
    </font>
    <font>
      <b/>
      <i/>
      <sz val="10"/>
      <name val="Arial"/>
      <family val="2"/>
      <charset val="204"/>
    </font>
    <font>
      <sz val="8"/>
      <name val="MS Sans Serif"/>
      <family val="2"/>
      <charset val="204"/>
    </font>
    <font>
      <b/>
      <sz val="11"/>
      <name val="Arial"/>
      <family val="2"/>
      <charset val="204"/>
    </font>
    <font>
      <sz val="11"/>
      <name val="Arial"/>
      <family val="2"/>
      <charset val="204"/>
    </font>
    <font>
      <sz val="11"/>
      <color indexed="8"/>
      <name val="Arial"/>
      <family val="2"/>
      <charset val="204"/>
    </font>
    <font>
      <sz val="9"/>
      <name val="MS Sans Serif"/>
      <family val="2"/>
      <charset val="204"/>
    </font>
    <font>
      <sz val="8"/>
      <name val="MS Sans Serif"/>
      <family val="2"/>
      <charset val="204"/>
    </font>
    <font>
      <sz val="9"/>
      <color indexed="10"/>
      <name val="Arial"/>
      <family val="2"/>
      <charset val="204"/>
    </font>
    <font>
      <sz val="8"/>
      <name val="Arial"/>
      <family val="2"/>
      <charset val="204"/>
    </font>
    <font>
      <i/>
      <sz val="10"/>
      <name val="Arial"/>
      <family val="2"/>
      <charset val="204"/>
    </font>
    <font>
      <sz val="7"/>
      <name val="Arial"/>
      <family val="2"/>
      <charset val="204"/>
    </font>
    <font>
      <sz val="7"/>
      <name val="MS Sans Serif"/>
      <family val="2"/>
      <charset val="204"/>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8"/>
      </left>
      <right/>
      <top style="thin">
        <color indexed="8"/>
      </top>
      <bottom style="thin">
        <color indexed="8"/>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pplyNumberFormat="0" applyFont="0" applyFill="0" applyBorder="0" applyAlignment="0" applyProtection="0">
      <alignment vertical="top"/>
    </xf>
  </cellStyleXfs>
  <cellXfs count="204">
    <xf numFmtId="0" fontId="0"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left" vertical="top"/>
    </xf>
    <xf numFmtId="49" fontId="0"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49" fontId="3"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49"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top"/>
    </xf>
    <xf numFmtId="49" fontId="3" fillId="0" borderId="1" xfId="0" applyNumberFormat="1" applyFont="1" applyFill="1" applyBorder="1" applyAlignment="1" applyProtection="1">
      <alignment horizontal="center" vertical="top"/>
    </xf>
    <xf numFmtId="49" fontId="3" fillId="0" borderId="1"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vertical="center" wrapText="1"/>
    </xf>
    <xf numFmtId="0" fontId="4" fillId="0" borderId="1" xfId="0" applyNumberFormat="1" applyFont="1" applyFill="1" applyBorder="1" applyAlignment="1" applyProtection="1">
      <alignment vertical="top" wrapText="1"/>
    </xf>
    <xf numFmtId="164" fontId="4" fillId="0" borderId="1" xfId="0" applyNumberFormat="1" applyFont="1" applyFill="1" applyBorder="1" applyAlignment="1" applyProtection="1">
      <alignment horizontal="right" vertical="center"/>
    </xf>
    <xf numFmtId="164" fontId="3" fillId="0" borderId="1" xfId="0" applyNumberFormat="1" applyFont="1" applyFill="1" applyBorder="1" applyAlignment="1" applyProtection="1">
      <alignment horizontal="right" vertical="center" wrapText="1"/>
    </xf>
    <xf numFmtId="164" fontId="3" fillId="0" borderId="1" xfId="0" applyNumberFormat="1" applyFont="1" applyFill="1" applyBorder="1" applyAlignment="1" applyProtection="1">
      <alignment horizontal="right" vertical="center" wrapText="1"/>
      <protection locked="0"/>
    </xf>
    <xf numFmtId="49"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164" fontId="3" fillId="0" borderId="1" xfId="0" applyNumberFormat="1" applyFont="1" applyFill="1" applyBorder="1" applyAlignment="1" applyProtection="1">
      <alignment horizontal="right" vertical="top" wrapText="1"/>
    </xf>
    <xf numFmtId="164" fontId="4" fillId="0" borderId="1" xfId="0" applyNumberFormat="1" applyFont="1" applyFill="1" applyBorder="1" applyAlignment="1" applyProtection="1">
      <alignment horizontal="right" vertical="top" wrapText="1"/>
    </xf>
    <xf numFmtId="0" fontId="4" fillId="0" borderId="1" xfId="0" applyNumberFormat="1" applyFont="1" applyFill="1" applyBorder="1" applyAlignment="1" applyProtection="1">
      <alignment horizontal="center" vertical="center" wrapText="1"/>
    </xf>
    <xf numFmtId="0" fontId="7" fillId="0" borderId="0" xfId="0" applyFont="1" applyAlignment="1">
      <alignment horizontal="right"/>
    </xf>
    <xf numFmtId="49" fontId="7" fillId="0" borderId="0" xfId="0" applyNumberFormat="1" applyFont="1" applyAlignment="1">
      <alignment horizontal="right"/>
    </xf>
    <xf numFmtId="0" fontId="7" fillId="0" borderId="0" xfId="0" applyFont="1" applyAlignment="1"/>
    <xf numFmtId="0" fontId="3" fillId="0" borderId="1"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vertical="center" wrapText="1"/>
    </xf>
    <xf numFmtId="49" fontId="10" fillId="0" borderId="1" xfId="0" applyNumberFormat="1" applyFont="1" applyFill="1" applyBorder="1" applyAlignment="1" applyProtection="1">
      <alignment horizontal="center" vertical="top"/>
    </xf>
    <xf numFmtId="49" fontId="10" fillId="0" borderId="1" xfId="0" applyNumberFormat="1" applyFont="1" applyFill="1" applyBorder="1" applyAlignment="1" applyProtection="1">
      <alignment horizontal="center" vertical="top" wrapText="1"/>
    </xf>
    <xf numFmtId="164" fontId="10" fillId="0" borderId="1" xfId="0" applyNumberFormat="1" applyFont="1" applyFill="1" applyBorder="1" applyAlignment="1" applyProtection="1">
      <alignment horizontal="right" vertical="center" wrapText="1"/>
      <protection locked="0"/>
    </xf>
    <xf numFmtId="49" fontId="3" fillId="3" borderId="1" xfId="0" applyNumberFormat="1" applyFont="1" applyFill="1" applyBorder="1" applyAlignment="1" applyProtection="1">
      <alignment horizontal="center" vertical="top"/>
    </xf>
    <xf numFmtId="49" fontId="4" fillId="3" borderId="1" xfId="0" applyNumberFormat="1" applyFont="1" applyFill="1" applyBorder="1" applyAlignment="1" applyProtection="1">
      <alignment horizontal="center" vertical="top" wrapText="1"/>
    </xf>
    <xf numFmtId="3" fontId="3"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wrapText="1"/>
    </xf>
    <xf numFmtId="164" fontId="11" fillId="0" borderId="1" xfId="0" applyNumberFormat="1" applyFont="1" applyFill="1" applyBorder="1" applyAlignment="1" applyProtection="1">
      <alignment horizontal="right" vertical="center" wrapText="1"/>
      <protection locked="0"/>
    </xf>
    <xf numFmtId="49" fontId="4" fillId="3" borderId="1" xfId="0" applyNumberFormat="1" applyFont="1" applyFill="1" applyBorder="1" applyAlignment="1" applyProtection="1">
      <alignment horizontal="center" vertical="top"/>
    </xf>
    <xf numFmtId="164" fontId="11" fillId="0" borderId="1" xfId="0" applyNumberFormat="1" applyFont="1" applyFill="1" applyBorder="1" applyAlignment="1" applyProtection="1">
      <alignment horizontal="right" vertical="top" wrapText="1"/>
    </xf>
    <xf numFmtId="0" fontId="0" fillId="0" borderId="1" xfId="0" applyNumberFormat="1" applyFont="1" applyFill="1" applyBorder="1" applyAlignment="1" applyProtection="1">
      <alignment vertical="top"/>
    </xf>
    <xf numFmtId="0" fontId="4" fillId="3" borderId="1" xfId="0" applyNumberFormat="1" applyFont="1" applyFill="1" applyBorder="1" applyAlignment="1" applyProtection="1">
      <alignment vertical="center" wrapText="1"/>
    </xf>
    <xf numFmtId="0" fontId="3"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vertical="top"/>
    </xf>
    <xf numFmtId="0" fontId="10" fillId="0" borderId="1" xfId="0" applyNumberFormat="1" applyFont="1" applyFill="1" applyBorder="1" applyAlignment="1" applyProtection="1">
      <alignment vertical="top" wrapText="1"/>
    </xf>
    <xf numFmtId="0" fontId="13" fillId="2" borderId="0" xfId="0" applyFont="1" applyFill="1" applyBorder="1" applyAlignment="1"/>
    <xf numFmtId="49" fontId="3" fillId="0" borderId="1" xfId="0" applyNumberFormat="1" applyFont="1" applyFill="1" applyBorder="1" applyAlignment="1" applyProtection="1">
      <alignment vertical="top"/>
    </xf>
    <xf numFmtId="49" fontId="0" fillId="0" borderId="1" xfId="0" applyNumberFormat="1" applyFont="1" applyFill="1" applyBorder="1" applyAlignment="1" applyProtection="1">
      <alignment vertical="top"/>
    </xf>
    <xf numFmtId="0" fontId="11"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top" wrapText="1"/>
    </xf>
    <xf numFmtId="49" fontId="11" fillId="0" borderId="1" xfId="0" applyNumberFormat="1" applyFont="1" applyFill="1" applyBorder="1" applyAlignment="1" applyProtection="1">
      <alignment horizontal="center" vertical="top" wrapText="1"/>
    </xf>
    <xf numFmtId="164" fontId="11" fillId="0" borderId="1" xfId="0" applyNumberFormat="1" applyFont="1" applyFill="1" applyBorder="1" applyAlignment="1" applyProtection="1">
      <alignment horizontal="right" vertical="center" wrapText="1"/>
    </xf>
    <xf numFmtId="49" fontId="17" fillId="0" borderId="1" xfId="0" applyNumberFormat="1" applyFont="1" applyBorder="1" applyAlignment="1">
      <alignment horizontal="center"/>
    </xf>
    <xf numFmtId="3" fontId="17" fillId="0" borderId="1" xfId="0" applyNumberFormat="1" applyFont="1" applyFill="1" applyBorder="1" applyAlignment="1">
      <alignment horizontal="center" vertical="center"/>
    </xf>
    <xf numFmtId="0" fontId="16" fillId="0" borderId="2" xfId="0" applyFont="1" applyBorder="1" applyAlignment="1">
      <alignment horizontal="right"/>
    </xf>
    <xf numFmtId="49" fontId="16" fillId="0" borderId="3" xfId="0" applyNumberFormat="1" applyFont="1" applyBorder="1" applyAlignment="1">
      <alignment horizontal="right"/>
    </xf>
    <xf numFmtId="0" fontId="17" fillId="0" borderId="2" xfId="0" applyFont="1" applyBorder="1" applyAlignment="1">
      <alignment horizontal="right"/>
    </xf>
    <xf numFmtId="49" fontId="17" fillId="0" borderId="3" xfId="0" applyNumberFormat="1" applyFont="1" applyBorder="1" applyAlignment="1">
      <alignment horizontal="right"/>
    </xf>
    <xf numFmtId="0" fontId="16" fillId="0" borderId="4" xfId="0" applyFont="1" applyBorder="1" applyAlignment="1">
      <alignment horizontal="center"/>
    </xf>
    <xf numFmtId="0" fontId="16" fillId="0" borderId="5" xfId="0" applyFont="1" applyBorder="1" applyAlignment="1">
      <alignment horizontal="center"/>
    </xf>
    <xf numFmtId="49" fontId="16" fillId="0" borderId="5" xfId="0" applyNumberFormat="1" applyFont="1" applyBorder="1" applyAlignment="1">
      <alignment horizontal="center"/>
    </xf>
    <xf numFmtId="49" fontId="4" fillId="0" borderId="1" xfId="0" applyNumberFormat="1" applyFont="1" applyFill="1" applyBorder="1" applyAlignment="1" applyProtection="1">
      <alignment horizontal="center" vertical="top" wrapText="1"/>
    </xf>
    <xf numFmtId="0" fontId="5" fillId="0" borderId="1" xfId="0" applyFont="1" applyFill="1" applyBorder="1" applyAlignment="1">
      <alignment horizontal="left" wrapText="1"/>
    </xf>
    <xf numFmtId="49" fontId="3" fillId="0" borderId="1" xfId="0" applyNumberFormat="1" applyFont="1" applyFill="1" applyBorder="1" applyAlignment="1" applyProtection="1">
      <alignment horizontal="right" vertical="top" wrapText="1"/>
    </xf>
    <xf numFmtId="49" fontId="12" fillId="0" borderId="1" xfId="0" applyNumberFormat="1" applyFont="1" applyFill="1" applyBorder="1" applyAlignment="1" applyProtection="1">
      <alignment horizontal="right" vertical="top" wrapText="1"/>
    </xf>
    <xf numFmtId="49" fontId="10" fillId="0" borderId="1" xfId="0" applyNumberFormat="1" applyFont="1" applyFill="1" applyBorder="1" applyAlignment="1" applyProtection="1">
      <alignment horizontal="right" vertical="top" wrapText="1"/>
    </xf>
    <xf numFmtId="49" fontId="3" fillId="0" borderId="1" xfId="0" applyNumberFormat="1" applyFont="1" applyFill="1" applyBorder="1" applyAlignment="1">
      <alignment horizontal="right"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xf>
    <xf numFmtId="0" fontId="10" fillId="0" borderId="1" xfId="0" applyFont="1" applyFill="1" applyBorder="1" applyAlignment="1">
      <alignment horizontal="left" wrapText="1"/>
    </xf>
    <xf numFmtId="0" fontId="9" fillId="0" borderId="1" xfId="0" applyFont="1" applyFill="1" applyBorder="1" applyAlignment="1">
      <alignment horizontal="right" wrapText="1"/>
    </xf>
    <xf numFmtId="164" fontId="10" fillId="0" borderId="1" xfId="0" applyNumberFormat="1" applyFont="1" applyFill="1" applyBorder="1" applyAlignment="1">
      <alignment horizontal="right"/>
    </xf>
    <xf numFmtId="49" fontId="3" fillId="0" borderId="1" xfId="0" applyNumberFormat="1" applyFont="1" applyFill="1" applyBorder="1" applyAlignment="1">
      <alignment horizontal="right"/>
    </xf>
    <xf numFmtId="49" fontId="10" fillId="0" borderId="1" xfId="0" applyNumberFormat="1" applyFont="1" applyFill="1" applyBorder="1" applyAlignment="1">
      <alignment horizontal="right"/>
    </xf>
    <xf numFmtId="0" fontId="3" fillId="0" borderId="1" xfId="0" applyNumberFormat="1" applyFont="1" applyFill="1" applyBorder="1" applyAlignment="1" applyProtection="1">
      <alignment horizontal="right" vertical="top" wrapText="1"/>
    </xf>
    <xf numFmtId="0" fontId="19" fillId="0" borderId="0" xfId="0" applyNumberFormat="1" applyFont="1" applyFill="1" applyBorder="1" applyAlignment="1" applyProtection="1">
      <alignment vertical="top"/>
    </xf>
    <xf numFmtId="164" fontId="4" fillId="3" borderId="1" xfId="0" applyNumberFormat="1" applyFont="1" applyFill="1" applyBorder="1" applyAlignment="1" applyProtection="1">
      <alignment horizontal="right" vertical="center" wrapText="1"/>
    </xf>
    <xf numFmtId="49" fontId="10" fillId="0" borderId="6"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vertical="top"/>
    </xf>
    <xf numFmtId="0" fontId="10" fillId="0" borderId="6" xfId="0" applyFont="1" applyFill="1" applyBorder="1" applyAlignment="1">
      <alignment horizontal="left" vertical="center" wrapText="1"/>
    </xf>
    <xf numFmtId="0" fontId="3" fillId="0" borderId="1" xfId="0" applyFont="1" applyFill="1" applyBorder="1" applyAlignment="1">
      <alignment horizontal="center" wrapText="1"/>
    </xf>
    <xf numFmtId="0" fontId="3" fillId="0" borderId="1" xfId="0" applyNumberFormat="1" applyFont="1" applyFill="1" applyBorder="1" applyAlignment="1" applyProtection="1">
      <alignment horizontal="center" vertical="top"/>
    </xf>
    <xf numFmtId="0" fontId="3" fillId="0" borderId="1" xfId="0" applyFont="1" applyFill="1" applyBorder="1" applyAlignment="1">
      <alignment wrapText="1"/>
    </xf>
    <xf numFmtId="0" fontId="3" fillId="0" borderId="6" xfId="0" applyFont="1" applyFill="1" applyBorder="1" applyAlignment="1">
      <alignment horizontal="left" vertical="center" wrapText="1"/>
    </xf>
    <xf numFmtId="0" fontId="3" fillId="0" borderId="1" xfId="0" applyFont="1" applyFill="1" applyBorder="1" applyAlignment="1">
      <alignment vertical="top"/>
    </xf>
    <xf numFmtId="0" fontId="3" fillId="0" borderId="6" xfId="0" applyFont="1" applyFill="1" applyBorder="1" applyAlignment="1">
      <alignment horizontal="justify" vertical="center" wrapText="1"/>
    </xf>
    <xf numFmtId="49" fontId="3" fillId="0" borderId="1" xfId="0" applyNumberFormat="1" applyFont="1" applyFill="1" applyBorder="1" applyAlignment="1">
      <alignment horizontal="center" vertical="top"/>
    </xf>
    <xf numFmtId="0" fontId="3" fillId="0" borderId="1" xfId="0"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applyAlignment="1">
      <alignment horizontal="right"/>
    </xf>
    <xf numFmtId="49" fontId="4" fillId="0" borderId="1" xfId="0" applyNumberFormat="1" applyFont="1" applyFill="1" applyBorder="1" applyAlignment="1" applyProtection="1">
      <alignment horizontal="right" vertical="top" wrapText="1"/>
    </xf>
    <xf numFmtId="164" fontId="10" fillId="0" borderId="1" xfId="0" applyNumberFormat="1" applyFont="1" applyFill="1" applyBorder="1" applyAlignment="1" applyProtection="1">
      <alignment horizontal="right" vertical="top" wrapText="1"/>
    </xf>
    <xf numFmtId="49" fontId="21" fillId="0" borderId="1" xfId="0" applyNumberFormat="1" applyFont="1" applyFill="1" applyBorder="1" applyAlignment="1" applyProtection="1">
      <alignment horizontal="right" vertical="top" wrapText="1"/>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center" vertical="top" wrapText="1"/>
    </xf>
    <xf numFmtId="0" fontId="10"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2" fillId="0" borderId="0" xfId="0" applyFont="1" applyAlignment="1">
      <alignment horizontal="right" wrapText="1"/>
    </xf>
    <xf numFmtId="49" fontId="17" fillId="0" borderId="6" xfId="0" applyNumberFormat="1" applyFont="1" applyBorder="1" applyAlignment="1">
      <alignment horizontal="center" vertical="center"/>
    </xf>
    <xf numFmtId="0" fontId="16" fillId="0" borderId="7" xfId="0" applyFont="1" applyBorder="1" applyAlignment="1">
      <alignment wrapText="1"/>
    </xf>
    <xf numFmtId="0" fontId="17" fillId="0" borderId="7" xfId="0" applyFont="1" applyBorder="1" applyAlignment="1">
      <alignment wrapText="1"/>
    </xf>
    <xf numFmtId="0" fontId="17" fillId="0" borderId="8" xfId="0" applyFont="1" applyBorder="1" applyAlignment="1">
      <alignment wrapText="1"/>
    </xf>
    <xf numFmtId="0" fontId="18" fillId="0" borderId="9" xfId="0" applyFont="1" applyFill="1" applyBorder="1" applyAlignment="1">
      <alignment vertical="top" wrapText="1"/>
    </xf>
    <xf numFmtId="0" fontId="16" fillId="0" borderId="8" xfId="0" applyFont="1" applyBorder="1" applyAlignment="1">
      <alignment horizontal="left" wrapText="1"/>
    </xf>
    <xf numFmtId="0" fontId="17" fillId="0" borderId="8" xfId="0" applyFont="1" applyBorder="1" applyAlignment="1">
      <alignment horizontal="left" wrapText="1"/>
    </xf>
    <xf numFmtId="49" fontId="16" fillId="0" borderId="10" xfId="0" applyNumberFormat="1" applyFont="1" applyBorder="1" applyAlignment="1">
      <alignment horizontal="left"/>
    </xf>
    <xf numFmtId="164" fontId="16" fillId="0" borderId="1" xfId="0" applyNumberFormat="1" applyFont="1" applyFill="1" applyBorder="1" applyAlignment="1">
      <alignment horizontal="right"/>
    </xf>
    <xf numFmtId="164" fontId="17" fillId="0" borderId="1" xfId="0" applyNumberFormat="1" applyFont="1" applyFill="1" applyBorder="1" applyAlignment="1">
      <alignment horizontal="right"/>
    </xf>
    <xf numFmtId="164" fontId="16" fillId="0" borderId="1" xfId="0" applyNumberFormat="1" applyFont="1" applyFill="1" applyBorder="1" applyAlignment="1" applyProtection="1">
      <alignment horizontal="right" shrinkToFit="1"/>
      <protection locked="0"/>
    </xf>
    <xf numFmtId="164" fontId="17" fillId="0" borderId="1" xfId="0" applyNumberFormat="1" applyFont="1" applyFill="1" applyBorder="1" applyAlignment="1" applyProtection="1">
      <alignment horizontal="right" shrinkToFit="1"/>
      <protection locked="0"/>
    </xf>
    <xf numFmtId="0" fontId="17"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top"/>
    </xf>
    <xf numFmtId="1" fontId="17" fillId="0" borderId="11" xfId="0" applyNumberFormat="1" applyFont="1" applyFill="1" applyBorder="1" applyAlignment="1">
      <alignment horizontal="center" vertical="center" wrapText="1"/>
    </xf>
    <xf numFmtId="164" fontId="4" fillId="0" borderId="1" xfId="0" applyNumberFormat="1" applyFont="1" applyFill="1" applyBorder="1" applyAlignment="1" applyProtection="1">
      <alignment horizontal="right" vertical="center" wrapText="1"/>
    </xf>
    <xf numFmtId="49" fontId="3" fillId="0" borderId="1" xfId="0" applyNumberFormat="1" applyFont="1" applyFill="1" applyBorder="1" applyAlignment="1">
      <alignment horizontal="center" wrapText="1"/>
    </xf>
    <xf numFmtId="49" fontId="10" fillId="0" borderId="15" xfId="0" applyNumberFormat="1" applyFont="1" applyFill="1" applyBorder="1" applyAlignment="1" applyProtection="1">
      <alignment horizontal="center" vertical="top" wrapText="1"/>
    </xf>
    <xf numFmtId="49" fontId="11" fillId="0" borderId="15" xfId="0" applyNumberFormat="1" applyFont="1" applyFill="1" applyBorder="1" applyAlignment="1" applyProtection="1">
      <alignment horizontal="right" vertical="top" wrapText="1"/>
    </xf>
    <xf numFmtId="0" fontId="23" fillId="0" borderId="15" xfId="0" applyFont="1" applyFill="1" applyBorder="1" applyAlignment="1">
      <alignment horizontal="left" vertical="center" wrapText="1"/>
    </xf>
    <xf numFmtId="0" fontId="1" fillId="0" borderId="0" xfId="0" applyNumberFormat="1" applyFont="1" applyFill="1" applyBorder="1" applyAlignment="1" applyProtection="1">
      <alignment vertical="top"/>
    </xf>
    <xf numFmtId="0" fontId="17" fillId="0" borderId="15" xfId="0"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justify" vertical="center" wrapText="1"/>
    </xf>
    <xf numFmtId="49" fontId="10" fillId="0" borderId="15" xfId="0" applyNumberFormat="1" applyFont="1" applyFill="1" applyBorder="1" applyAlignment="1" applyProtection="1">
      <alignment horizontal="right" vertical="top" wrapText="1"/>
    </xf>
    <xf numFmtId="0" fontId="10" fillId="0" borderId="15" xfId="0" applyNumberFormat="1" applyFont="1" applyFill="1" applyBorder="1" applyAlignment="1" applyProtection="1">
      <alignment horizontal="center" vertical="center" wrapText="1"/>
    </xf>
    <xf numFmtId="164" fontId="10" fillId="0" borderId="15" xfId="0" applyNumberFormat="1" applyFont="1" applyFill="1" applyBorder="1" applyAlignment="1" applyProtection="1">
      <alignment horizontal="right" vertical="top" wrapText="1"/>
    </xf>
    <xf numFmtId="164" fontId="10" fillId="0" borderId="16" xfId="0" applyNumberFormat="1" applyFont="1" applyFill="1" applyBorder="1" applyAlignment="1" applyProtection="1">
      <alignment horizontal="right" vertical="top" wrapText="1"/>
    </xf>
    <xf numFmtId="164" fontId="3" fillId="0" borderId="13" xfId="0" applyNumberFormat="1" applyFont="1" applyFill="1" applyBorder="1" applyAlignment="1" applyProtection="1">
      <alignment horizontal="right" vertical="top" wrapText="1"/>
    </xf>
    <xf numFmtId="49" fontId="5" fillId="0" borderId="0" xfId="0" applyNumberFormat="1" applyFont="1" applyFill="1" applyBorder="1" applyAlignment="1" applyProtection="1">
      <alignment vertical="top" wrapText="1"/>
    </xf>
    <xf numFmtId="49" fontId="3" fillId="0" borderId="16" xfId="0" applyNumberFormat="1" applyFont="1" applyFill="1" applyBorder="1" applyAlignment="1" applyProtection="1">
      <alignment horizontal="center" vertical="top"/>
    </xf>
    <xf numFmtId="49" fontId="3" fillId="0" borderId="16" xfId="0" applyNumberFormat="1" applyFont="1" applyFill="1" applyBorder="1" applyAlignment="1" applyProtection="1">
      <alignment horizontal="center" vertical="top" wrapText="1"/>
    </xf>
    <xf numFmtId="49" fontId="3" fillId="0" borderId="16" xfId="0" applyNumberFormat="1" applyFont="1" applyFill="1" applyBorder="1" applyAlignment="1">
      <alignment horizontal="right" wrapText="1"/>
    </xf>
    <xf numFmtId="0" fontId="3" fillId="0" borderId="1" xfId="0" applyFont="1" applyFill="1" applyBorder="1" applyAlignment="1">
      <alignment horizontal="left" vertical="center" wrapText="1"/>
    </xf>
    <xf numFmtId="164" fontId="3" fillId="0" borderId="15" xfId="0" applyNumberFormat="1" applyFont="1" applyFill="1" applyBorder="1" applyAlignment="1" applyProtection="1">
      <alignment horizontal="right" vertical="center" wrapText="1"/>
    </xf>
    <xf numFmtId="0" fontId="3" fillId="0" borderId="1" xfId="0" applyFont="1" applyFill="1" applyBorder="1" applyAlignment="1">
      <alignment horizontal="right" wrapText="1"/>
    </xf>
    <xf numFmtId="0" fontId="3" fillId="0" borderId="6" xfId="0" applyFont="1" applyFill="1" applyBorder="1" applyAlignment="1">
      <alignment horizontal="left" wrapText="1"/>
    </xf>
    <xf numFmtId="49" fontId="12" fillId="0" borderId="1" xfId="0" applyNumberFormat="1" applyFont="1" applyFill="1" applyBorder="1" applyAlignment="1">
      <alignment horizontal="center"/>
    </xf>
    <xf numFmtId="0" fontId="4" fillId="0" borderId="1" xfId="0" applyFont="1" applyFill="1" applyBorder="1" applyAlignment="1">
      <alignment horizontal="center" wrapText="1"/>
    </xf>
    <xf numFmtId="49" fontId="10" fillId="0" borderId="1" xfId="0" applyNumberFormat="1" applyFont="1" applyFill="1" applyBorder="1" applyAlignment="1">
      <alignment horizontal="center"/>
    </xf>
    <xf numFmtId="0" fontId="10" fillId="0" borderId="1" xfId="0" applyFont="1" applyFill="1" applyBorder="1" applyAlignment="1">
      <alignment horizontal="center" wrapText="1"/>
    </xf>
    <xf numFmtId="0" fontId="6" fillId="0" borderId="1" xfId="0" applyFont="1" applyFill="1" applyBorder="1" applyAlignment="1">
      <alignment horizontal="center" wrapText="1"/>
    </xf>
    <xf numFmtId="164" fontId="4" fillId="0" borderId="1" xfId="0" applyNumberFormat="1" applyFont="1" applyFill="1" applyBorder="1" applyAlignment="1">
      <alignment horizontal="right"/>
    </xf>
    <xf numFmtId="49" fontId="12" fillId="0" borderId="1" xfId="0" applyNumberFormat="1" applyFont="1" applyFill="1" applyBorder="1" applyAlignment="1">
      <alignment horizontal="right"/>
    </xf>
    <xf numFmtId="164" fontId="4" fillId="0" borderId="1" xfId="0" applyNumberFormat="1" applyFont="1" applyFill="1" applyBorder="1" applyAlignment="1" applyProtection="1">
      <alignment horizontal="right" vertical="center" wrapText="1"/>
      <protection locked="0"/>
    </xf>
    <xf numFmtId="0" fontId="4" fillId="0" borderId="1" xfId="0" applyNumberFormat="1" applyFont="1" applyFill="1" applyBorder="1" applyAlignment="1" applyProtection="1">
      <alignment vertical="center" wrapText="1"/>
    </xf>
    <xf numFmtId="0" fontId="11" fillId="0" borderId="1" xfId="0" applyFont="1" applyFill="1" applyBorder="1" applyAlignment="1">
      <alignment horizontal="center" wrapText="1"/>
    </xf>
    <xf numFmtId="0" fontId="4" fillId="0" borderId="1" xfId="0" applyNumberFormat="1" applyFont="1" applyFill="1" applyBorder="1" applyAlignment="1" applyProtection="1">
      <alignment horizontal="center" vertical="top" wrapText="1"/>
    </xf>
    <xf numFmtId="0" fontId="0" fillId="0" borderId="0" xfId="0" applyNumberFormat="1" applyFont="1" applyFill="1" applyBorder="1" applyAlignment="1" applyProtection="1">
      <alignment vertical="top"/>
    </xf>
    <xf numFmtId="164" fontId="3" fillId="4" borderId="1" xfId="0" applyNumberFormat="1" applyFont="1" applyFill="1" applyBorder="1" applyAlignment="1" applyProtection="1">
      <alignment horizontal="right" vertical="center" wrapText="1"/>
    </xf>
    <xf numFmtId="49" fontId="3" fillId="4" borderId="1" xfId="0" applyNumberFormat="1" applyFont="1" applyFill="1" applyBorder="1" applyAlignment="1" applyProtection="1">
      <alignment horizontal="center" vertical="top"/>
    </xf>
    <xf numFmtId="49" fontId="3" fillId="4" borderId="1" xfId="0" applyNumberFormat="1" applyFont="1" applyFill="1" applyBorder="1" applyAlignment="1" applyProtection="1">
      <alignment horizontal="center" vertical="top" wrapText="1"/>
    </xf>
    <xf numFmtId="49" fontId="3" fillId="4" borderId="1" xfId="0" applyNumberFormat="1" applyFont="1" applyFill="1" applyBorder="1" applyAlignment="1">
      <alignment horizontal="right" wrapText="1"/>
    </xf>
    <xf numFmtId="0" fontId="3" fillId="4" borderId="1" xfId="0" applyFont="1" applyFill="1" applyBorder="1" applyAlignment="1">
      <alignment horizontal="left" vertical="center" wrapText="1"/>
    </xf>
    <xf numFmtId="164" fontId="3" fillId="4" borderId="15" xfId="0" applyNumberFormat="1" applyFont="1" applyFill="1" applyBorder="1" applyAlignment="1" applyProtection="1">
      <alignment horizontal="right" vertical="center" wrapText="1"/>
    </xf>
    <xf numFmtId="0" fontId="3" fillId="4" borderId="1" xfId="0" applyFont="1" applyFill="1" applyBorder="1" applyAlignment="1">
      <alignment horizontal="right" wrapText="1"/>
    </xf>
    <xf numFmtId="0" fontId="3" fillId="4" borderId="6" xfId="0" applyFont="1" applyFill="1" applyBorder="1" applyAlignment="1">
      <alignment horizontal="left" wrapText="1"/>
    </xf>
    <xf numFmtId="0" fontId="3" fillId="4" borderId="1" xfId="0" applyFont="1" applyFill="1" applyBorder="1" applyAlignment="1">
      <alignment horizontal="left" wrapText="1"/>
    </xf>
    <xf numFmtId="49" fontId="10" fillId="4" borderId="1" xfId="0" applyNumberFormat="1" applyFont="1" applyFill="1" applyBorder="1" applyAlignment="1" applyProtection="1">
      <alignment horizontal="center" vertical="top" wrapText="1"/>
    </xf>
    <xf numFmtId="49" fontId="10" fillId="4" borderId="15" xfId="0" applyNumberFormat="1" applyFont="1" applyFill="1" applyBorder="1" applyAlignment="1" applyProtection="1">
      <alignment horizontal="center" vertical="top" wrapText="1"/>
    </xf>
    <xf numFmtId="49" fontId="11" fillId="4" borderId="15" xfId="0" applyNumberFormat="1" applyFont="1" applyFill="1" applyBorder="1" applyAlignment="1" applyProtection="1">
      <alignment horizontal="right" vertical="top" wrapText="1"/>
    </xf>
    <xf numFmtId="0" fontId="23" fillId="4" borderId="15" xfId="0" applyFont="1" applyFill="1" applyBorder="1" applyAlignment="1">
      <alignment horizontal="left" vertical="center" wrapText="1"/>
    </xf>
    <xf numFmtId="164" fontId="3" fillId="4" borderId="1" xfId="0" applyNumberFormat="1" applyFont="1" applyFill="1" applyBorder="1" applyAlignment="1" applyProtection="1">
      <alignment horizontal="right" vertical="top" wrapText="1"/>
    </xf>
    <xf numFmtId="0" fontId="3" fillId="4" borderId="1" xfId="0" applyNumberFormat="1" applyFont="1" applyFill="1" applyBorder="1" applyAlignment="1" applyProtection="1">
      <alignment vertical="top"/>
    </xf>
    <xf numFmtId="0" fontId="0" fillId="4" borderId="1" xfId="0" applyNumberFormat="1" applyFont="1" applyFill="1" applyBorder="1" applyAlignment="1" applyProtection="1">
      <alignment vertical="top"/>
    </xf>
    <xf numFmtId="0" fontId="3" fillId="4" borderId="1" xfId="0" applyNumberFormat="1" applyFont="1" applyFill="1" applyBorder="1" applyAlignment="1" applyProtection="1">
      <alignment vertical="top" wrapText="1"/>
    </xf>
    <xf numFmtId="164" fontId="3" fillId="4" borderId="13" xfId="0" applyNumberFormat="1" applyFont="1" applyFill="1" applyBorder="1" applyAlignment="1" applyProtection="1">
      <alignment horizontal="right" vertical="top" wrapText="1"/>
    </xf>
    <xf numFmtId="0" fontId="3" fillId="4" borderId="6" xfId="0" applyFont="1" applyFill="1" applyBorder="1" applyAlignment="1">
      <alignment horizontal="justify" vertical="center" wrapText="1"/>
    </xf>
    <xf numFmtId="0" fontId="5" fillId="4" borderId="1" xfId="0" applyFont="1" applyFill="1" applyBorder="1" applyAlignment="1">
      <alignment horizontal="left" wrapText="1"/>
    </xf>
    <xf numFmtId="49" fontId="10" fillId="4" borderId="1" xfId="0" applyNumberFormat="1" applyFont="1" applyFill="1" applyBorder="1" applyAlignment="1" applyProtection="1">
      <alignment horizontal="center" vertical="top"/>
    </xf>
    <xf numFmtId="49" fontId="3" fillId="4" borderId="1" xfId="0" applyNumberFormat="1" applyFont="1" applyFill="1" applyBorder="1" applyAlignment="1">
      <alignment horizontal="center"/>
    </xf>
    <xf numFmtId="164" fontId="10" fillId="4" borderId="1" xfId="0" applyNumberFormat="1" applyFont="1" applyFill="1" applyBorder="1" applyAlignment="1" applyProtection="1">
      <alignment horizontal="right" vertical="top" wrapText="1"/>
    </xf>
    <xf numFmtId="0" fontId="2" fillId="4" borderId="1" xfId="0" applyNumberFormat="1" applyFont="1" applyFill="1" applyBorder="1" applyAlignment="1" applyProtection="1">
      <alignment vertical="top"/>
    </xf>
    <xf numFmtId="49" fontId="3" fillId="4" borderId="1" xfId="0" applyNumberFormat="1" applyFont="1" applyFill="1" applyBorder="1" applyAlignment="1">
      <alignment horizontal="center" wrapText="1"/>
    </xf>
    <xf numFmtId="164" fontId="10" fillId="4" borderId="16" xfId="0" applyNumberFormat="1" applyFont="1" applyFill="1" applyBorder="1" applyAlignment="1" applyProtection="1">
      <alignment horizontal="right" vertical="top" wrapText="1"/>
    </xf>
    <xf numFmtId="49" fontId="3" fillId="0" borderId="15" xfId="0" applyNumberFormat="1" applyFont="1" applyFill="1" applyBorder="1" applyAlignment="1">
      <alignment horizontal="right" wrapText="1"/>
    </xf>
    <xf numFmtId="0" fontId="5" fillId="0" borderId="15" xfId="0" applyFont="1" applyFill="1" applyBorder="1" applyAlignment="1">
      <alignment horizontal="left" wrapText="1"/>
    </xf>
    <xf numFmtId="164" fontId="3" fillId="0" borderId="15" xfId="0" applyNumberFormat="1" applyFont="1" applyFill="1" applyBorder="1" applyAlignment="1" applyProtection="1">
      <alignment horizontal="right" vertical="top" wrapText="1"/>
    </xf>
    <xf numFmtId="49" fontId="3" fillId="0" borderId="1" xfId="0" applyNumberFormat="1" applyFont="1" applyFill="1" applyBorder="1" applyAlignment="1" applyProtection="1">
      <alignment vertical="top" wrapText="1"/>
    </xf>
    <xf numFmtId="165" fontId="17" fillId="0" borderId="6" xfId="0" applyNumberFormat="1" applyFont="1" applyFill="1" applyBorder="1" applyAlignment="1">
      <alignment horizontal="center" vertical="center" wrapText="1"/>
    </xf>
    <xf numFmtId="0" fontId="0" fillId="0" borderId="12" xfId="0" applyNumberFormat="1" applyFont="1" applyFill="1" applyBorder="1" applyAlignment="1" applyProtection="1">
      <alignment vertical="top" wrapText="1"/>
    </xf>
    <xf numFmtId="0" fontId="0" fillId="0" borderId="13" xfId="0" applyNumberFormat="1" applyFont="1" applyFill="1" applyBorder="1" applyAlignment="1" applyProtection="1">
      <alignment vertical="top" wrapText="1"/>
    </xf>
    <xf numFmtId="3" fontId="8" fillId="0" borderId="14" xfId="0" applyNumberFormat="1" applyFont="1" applyFill="1" applyBorder="1" applyAlignment="1">
      <alignment horizontal="right" vertical="center" wrapText="1"/>
    </xf>
    <xf numFmtId="0" fontId="0" fillId="0" borderId="14" xfId="0" applyNumberFormat="1" applyFont="1" applyFill="1" applyBorder="1" applyAlignment="1" applyProtection="1">
      <alignment vertical="top" wrapText="1"/>
    </xf>
    <xf numFmtId="0" fontId="5" fillId="0" borderId="0" xfId="0" applyFont="1" applyAlignment="1">
      <alignment horizontal="right" wrapText="1"/>
    </xf>
    <xf numFmtId="0" fontId="0" fillId="0" borderId="0" xfId="0" applyNumberFormat="1" applyFont="1" applyFill="1" applyBorder="1" applyAlignment="1" applyProtection="1">
      <alignment vertical="top" wrapText="1"/>
    </xf>
    <xf numFmtId="49" fontId="17" fillId="0" borderId="15" xfId="0" applyNumberFormat="1" applyFont="1" applyBorder="1" applyAlignment="1">
      <alignment horizontal="right" wrapText="1"/>
    </xf>
    <xf numFmtId="0" fontId="17" fillId="0" borderId="16" xfId="0" applyFont="1" applyBorder="1" applyAlignment="1">
      <alignment horizontal="right" wrapText="1"/>
    </xf>
    <xf numFmtId="49" fontId="17" fillId="0" borderId="16" xfId="0" applyNumberFormat="1" applyFont="1" applyBorder="1" applyAlignment="1">
      <alignment horizontal="right" wrapText="1"/>
    </xf>
    <xf numFmtId="49" fontId="17" fillId="0" borderId="11" xfId="0" applyNumberFormat="1" applyFont="1" applyBorder="1" applyAlignment="1">
      <alignment horizontal="center" vertical="center" wrapText="1"/>
    </xf>
    <xf numFmtId="0" fontId="17" fillId="0" borderId="17" xfId="0" applyFont="1" applyBorder="1" applyAlignment="1">
      <alignment horizontal="center" vertical="center" wrapText="1"/>
    </xf>
    <xf numFmtId="0" fontId="24" fillId="0" borderId="0" xfId="0" applyNumberFormat="1" applyFont="1" applyFill="1" applyBorder="1" applyAlignment="1" applyProtection="1">
      <alignment horizontal="right" vertical="top" wrapText="1"/>
    </xf>
    <xf numFmtId="0" fontId="25" fillId="0" borderId="0" xfId="0" applyNumberFormat="1" applyFont="1" applyFill="1" applyBorder="1" applyAlignment="1" applyProtection="1">
      <alignment horizontal="right" vertical="top" wrapText="1"/>
    </xf>
    <xf numFmtId="0" fontId="16" fillId="0" borderId="0" xfId="0" applyFont="1" applyFill="1" applyAlignment="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right" vertical="top" wrapText="1"/>
    </xf>
    <xf numFmtId="0" fontId="15" fillId="0" borderId="0" xfId="0" applyNumberFormat="1" applyFont="1" applyFill="1" applyBorder="1" applyAlignment="1" applyProtection="1">
      <alignment vertical="top" wrapText="1"/>
    </xf>
    <xf numFmtId="49" fontId="3" fillId="0" borderId="15" xfId="0" applyNumberFormat="1"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0" fontId="16" fillId="0" borderId="0" xfId="0" applyFont="1" applyFill="1" applyAlignment="1">
      <alignment horizontal="center" wrapText="1"/>
    </xf>
    <xf numFmtId="0" fontId="3" fillId="0" borderId="0" xfId="0" applyNumberFormat="1" applyFont="1" applyFill="1" applyBorder="1" applyAlignment="1" applyProtection="1">
      <alignment horizontal="right" vertical="top"/>
    </xf>
    <xf numFmtId="0" fontId="0"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right" vertical="top" wrapText="1"/>
    </xf>
    <xf numFmtId="0" fontId="4" fillId="0" borderId="0" xfId="0" applyNumberFormat="1" applyFont="1" applyFill="1" applyBorder="1" applyAlignment="1" applyProtection="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selection activeCell="L7" sqref="L7"/>
    </sheetView>
  </sheetViews>
  <sheetFormatPr defaultColWidth="8.140625" defaultRowHeight="12.75" x14ac:dyDescent="0.2"/>
  <cols>
    <col min="1" max="1" width="4.28515625" customWidth="1"/>
    <col min="2" max="2" width="4.85546875" customWidth="1"/>
    <col min="3" max="3" width="5.85546875" customWidth="1"/>
    <col min="4" max="4" width="43.7109375" customWidth="1"/>
    <col min="5" max="5" width="12" customWidth="1"/>
    <col min="6" max="6" width="11" customWidth="1"/>
    <col min="7" max="7" width="10.28515625" customWidth="1"/>
  </cols>
  <sheetData>
    <row r="1" spans="1:7" ht="15" x14ac:dyDescent="0.2">
      <c r="A1" s="21"/>
      <c r="B1" s="21"/>
      <c r="C1" s="22"/>
      <c r="D1" s="182" t="s">
        <v>116</v>
      </c>
      <c r="E1" s="182"/>
      <c r="F1" s="183"/>
      <c r="G1" s="183"/>
    </row>
    <row r="2" spans="1:7" ht="67.5" customHeight="1" x14ac:dyDescent="0.2">
      <c r="A2" s="21"/>
      <c r="B2" s="21"/>
      <c r="C2" s="22"/>
      <c r="D2" s="97"/>
      <c r="E2" s="189" t="s">
        <v>127</v>
      </c>
      <c r="F2" s="190"/>
      <c r="G2" s="190"/>
    </row>
    <row r="3" spans="1:7" ht="47.25" customHeight="1" x14ac:dyDescent="0.2">
      <c r="A3" s="191" t="s">
        <v>113</v>
      </c>
      <c r="B3" s="191"/>
      <c r="C3" s="191"/>
      <c r="D3" s="191"/>
      <c r="E3" s="191"/>
      <c r="F3" s="183"/>
      <c r="G3" s="183"/>
    </row>
    <row r="4" spans="1:7" s="3" customFormat="1" ht="15" x14ac:dyDescent="0.2">
      <c r="A4" s="21"/>
      <c r="B4" s="21"/>
      <c r="C4" s="22"/>
      <c r="D4" s="23"/>
      <c r="E4" s="180" t="s">
        <v>90</v>
      </c>
      <c r="F4" s="181"/>
      <c r="G4" s="181"/>
    </row>
    <row r="5" spans="1:7" ht="42.75" customHeight="1" x14ac:dyDescent="0.2">
      <c r="A5" s="184" t="s">
        <v>9</v>
      </c>
      <c r="B5" s="184" t="s">
        <v>40</v>
      </c>
      <c r="C5" s="184" t="s">
        <v>41</v>
      </c>
      <c r="D5" s="187" t="s">
        <v>42</v>
      </c>
      <c r="E5" s="177" t="s">
        <v>91</v>
      </c>
      <c r="F5" s="178"/>
      <c r="G5" s="179"/>
    </row>
    <row r="6" spans="1:7" ht="31.5" customHeight="1" x14ac:dyDescent="0.2">
      <c r="A6" s="185"/>
      <c r="B6" s="185"/>
      <c r="C6" s="186"/>
      <c r="D6" s="188"/>
      <c r="E6" s="112">
        <v>2019</v>
      </c>
      <c r="F6" s="110">
        <v>2020</v>
      </c>
      <c r="G6" s="110">
        <v>2021</v>
      </c>
    </row>
    <row r="7" spans="1:7" ht="14.25" x14ac:dyDescent="0.2">
      <c r="A7" s="50" t="s">
        <v>43</v>
      </c>
      <c r="B7" s="50" t="s">
        <v>10</v>
      </c>
      <c r="C7" s="50" t="s">
        <v>44</v>
      </c>
      <c r="D7" s="98" t="s">
        <v>45</v>
      </c>
      <c r="E7" s="51">
        <v>5</v>
      </c>
      <c r="F7" s="51">
        <v>6</v>
      </c>
      <c r="G7" s="51">
        <v>7</v>
      </c>
    </row>
    <row r="8" spans="1:7" ht="15" x14ac:dyDescent="0.25">
      <c r="A8" s="52">
        <v>1</v>
      </c>
      <c r="B8" s="53" t="s">
        <v>5</v>
      </c>
      <c r="C8" s="53" t="s">
        <v>28</v>
      </c>
      <c r="D8" s="99" t="s">
        <v>4</v>
      </c>
      <c r="E8" s="106">
        <f>SUM(E9:E11)</f>
        <v>1657.0500000000002</v>
      </c>
      <c r="F8" s="106">
        <f>SUM(F9:F11)</f>
        <v>1657.0500000000002</v>
      </c>
      <c r="G8" s="106">
        <f>SUM(G9:G11)</f>
        <v>1657.0500000000002</v>
      </c>
    </row>
    <row r="9" spans="1:7" ht="71.25" x14ac:dyDescent="0.2">
      <c r="A9" s="54"/>
      <c r="B9" s="55" t="s">
        <v>5</v>
      </c>
      <c r="C9" s="55" t="s">
        <v>6</v>
      </c>
      <c r="D9" s="100" t="s">
        <v>18</v>
      </c>
      <c r="E9" s="107">
        <f>SUM(Вед!G10)</f>
        <v>1655.9</v>
      </c>
      <c r="F9" s="107">
        <f>SUM(Вед!H10)</f>
        <v>1655.9</v>
      </c>
      <c r="G9" s="107">
        <f>SUM(Вед!I10)</f>
        <v>1655.9</v>
      </c>
    </row>
    <row r="10" spans="1:7" s="3" customFormat="1" ht="14.25" x14ac:dyDescent="0.2">
      <c r="A10" s="54"/>
      <c r="B10" s="55" t="s">
        <v>5</v>
      </c>
      <c r="C10" s="55" t="s">
        <v>30</v>
      </c>
      <c r="D10" s="101" t="s">
        <v>24</v>
      </c>
      <c r="E10" s="107">
        <f>SUM(Вед!G26)</f>
        <v>1</v>
      </c>
      <c r="F10" s="107">
        <f>SUM(Вед!H26)</f>
        <v>1</v>
      </c>
      <c r="G10" s="107">
        <f>SUM(Вед!I26)</f>
        <v>1</v>
      </c>
    </row>
    <row r="11" spans="1:7" s="3" customFormat="1" ht="14.25" x14ac:dyDescent="0.2">
      <c r="A11" s="54"/>
      <c r="B11" s="55" t="s">
        <v>5</v>
      </c>
      <c r="C11" s="55" t="s">
        <v>46</v>
      </c>
      <c r="D11" s="102" t="s">
        <v>47</v>
      </c>
      <c r="E11" s="107">
        <f>SUM(Вед!G31)</f>
        <v>0.15</v>
      </c>
      <c r="F11" s="107">
        <f>SUM(Вед!H31)</f>
        <v>0.15</v>
      </c>
      <c r="G11" s="107">
        <f>SUM(Вед!I31)</f>
        <v>0.15</v>
      </c>
    </row>
    <row r="12" spans="1:7" s="3" customFormat="1" ht="15" x14ac:dyDescent="0.25">
      <c r="A12" s="52">
        <v>2</v>
      </c>
      <c r="B12" s="53" t="s">
        <v>13</v>
      </c>
      <c r="C12" s="53" t="s">
        <v>28</v>
      </c>
      <c r="D12" s="103" t="s">
        <v>14</v>
      </c>
      <c r="E12" s="108">
        <f>E13</f>
        <v>77.900000000000006</v>
      </c>
      <c r="F12" s="108">
        <f>F13</f>
        <v>77.900000000000006</v>
      </c>
      <c r="G12" s="108">
        <f>G13</f>
        <v>78.7</v>
      </c>
    </row>
    <row r="13" spans="1:7" s="3" customFormat="1" ht="28.5" x14ac:dyDescent="0.2">
      <c r="A13" s="54"/>
      <c r="B13" s="55" t="s">
        <v>13</v>
      </c>
      <c r="C13" s="55" t="s">
        <v>19</v>
      </c>
      <c r="D13" s="104" t="s">
        <v>15</v>
      </c>
      <c r="E13" s="109">
        <f>SUM(Вед!G41)</f>
        <v>77.900000000000006</v>
      </c>
      <c r="F13" s="109">
        <f>SUM(Вед!H41)</f>
        <v>77.900000000000006</v>
      </c>
      <c r="G13" s="109">
        <f>SUM(Вед!I41)</f>
        <v>78.7</v>
      </c>
    </row>
    <row r="14" spans="1:7" s="3" customFormat="1" ht="30" x14ac:dyDescent="0.25">
      <c r="A14" s="52">
        <v>3</v>
      </c>
      <c r="B14" s="53" t="s">
        <v>19</v>
      </c>
      <c r="C14" s="53" t="s">
        <v>28</v>
      </c>
      <c r="D14" s="103" t="s">
        <v>36</v>
      </c>
      <c r="E14" s="108">
        <f>E15</f>
        <v>176.6</v>
      </c>
      <c r="F14" s="108">
        <f>F15</f>
        <v>96.6</v>
      </c>
      <c r="G14" s="108">
        <f>G15</f>
        <v>96.6</v>
      </c>
    </row>
    <row r="15" spans="1:7" s="3" customFormat="1" ht="14.25" x14ac:dyDescent="0.2">
      <c r="A15" s="54"/>
      <c r="B15" s="55" t="s">
        <v>19</v>
      </c>
      <c r="C15" s="55" t="s">
        <v>37</v>
      </c>
      <c r="D15" s="104" t="s">
        <v>38</v>
      </c>
      <c r="E15" s="109">
        <f>SUM(Вед!G50)</f>
        <v>176.6</v>
      </c>
      <c r="F15" s="109">
        <f>SUM(Вед!H50)</f>
        <v>96.6</v>
      </c>
      <c r="G15" s="109">
        <f>SUM(Вед!I50)</f>
        <v>96.6</v>
      </c>
    </row>
    <row r="16" spans="1:7" s="3" customFormat="1" ht="15" x14ac:dyDescent="0.25">
      <c r="A16" s="52">
        <v>4</v>
      </c>
      <c r="B16" s="53" t="s">
        <v>6</v>
      </c>
      <c r="C16" s="53" t="s">
        <v>28</v>
      </c>
      <c r="D16" s="103" t="s">
        <v>61</v>
      </c>
      <c r="E16" s="108">
        <f>SUM(E17)</f>
        <v>505.67700000000002</v>
      </c>
      <c r="F16" s="108">
        <f>SUM(F17)</f>
        <v>559.17899999999997</v>
      </c>
      <c r="G16" s="108">
        <f>SUM(G17)</f>
        <v>627.60599999999999</v>
      </c>
    </row>
    <row r="17" spans="1:7" s="3" customFormat="1" ht="14.25" x14ac:dyDescent="0.2">
      <c r="A17" s="54"/>
      <c r="B17" s="55" t="s">
        <v>6</v>
      </c>
      <c r="C17" s="55" t="s">
        <v>62</v>
      </c>
      <c r="D17" s="104" t="s">
        <v>63</v>
      </c>
      <c r="E17" s="109">
        <f>SUM(Вед!G64)</f>
        <v>505.67700000000002</v>
      </c>
      <c r="F17" s="109">
        <f>SUM(Вед!H64)</f>
        <v>559.17899999999997</v>
      </c>
      <c r="G17" s="109">
        <f>SUM(Вед!I64)</f>
        <v>627.60599999999999</v>
      </c>
    </row>
    <row r="18" spans="1:7" ht="15" x14ac:dyDescent="0.25">
      <c r="A18" s="52">
        <v>5</v>
      </c>
      <c r="B18" s="53" t="s">
        <v>16</v>
      </c>
      <c r="C18" s="53" t="s">
        <v>28</v>
      </c>
      <c r="D18" s="103" t="s">
        <v>17</v>
      </c>
      <c r="E18" s="108">
        <f>SUM(E19:E20)</f>
        <v>477.7</v>
      </c>
      <c r="F18" s="108">
        <f>SUM(F19:F20)</f>
        <v>381.16300000000001</v>
      </c>
      <c r="G18" s="108">
        <f>SUM(G19:G20)</f>
        <v>274.68299999999999</v>
      </c>
    </row>
    <row r="19" spans="1:7" ht="15" x14ac:dyDescent="0.25">
      <c r="A19" s="52"/>
      <c r="B19" s="53"/>
      <c r="C19" s="55" t="s">
        <v>13</v>
      </c>
      <c r="D19" s="119" t="s">
        <v>98</v>
      </c>
      <c r="E19" s="109">
        <f>SUM(Вед!G70)</f>
        <v>0</v>
      </c>
      <c r="F19" s="109">
        <f>SUM(Вед!H70)</f>
        <v>0</v>
      </c>
      <c r="G19" s="109">
        <f>SUM(Вед!I70)</f>
        <v>0</v>
      </c>
    </row>
    <row r="20" spans="1:7" ht="14.25" x14ac:dyDescent="0.2">
      <c r="A20" s="54"/>
      <c r="B20" s="55" t="s">
        <v>16</v>
      </c>
      <c r="C20" s="55" t="s">
        <v>19</v>
      </c>
      <c r="D20" s="104" t="s">
        <v>20</v>
      </c>
      <c r="E20" s="109">
        <f>SUM(Вед!G74)</f>
        <v>477.7</v>
      </c>
      <c r="F20" s="109">
        <f>SUM(Вед!H74)</f>
        <v>381.16300000000001</v>
      </c>
      <c r="G20" s="109">
        <f>SUM(Вед!I74)</f>
        <v>274.68299999999999</v>
      </c>
    </row>
    <row r="21" spans="1:7" s="3" customFormat="1" ht="60" x14ac:dyDescent="0.25">
      <c r="A21" s="52">
        <v>6</v>
      </c>
      <c r="B21" s="53" t="s">
        <v>27</v>
      </c>
      <c r="C21" s="53" t="s">
        <v>28</v>
      </c>
      <c r="D21" s="103" t="s">
        <v>29</v>
      </c>
      <c r="E21" s="108">
        <f>E22</f>
        <v>22</v>
      </c>
      <c r="F21" s="108">
        <f>F22</f>
        <v>22</v>
      </c>
      <c r="G21" s="108">
        <f>G22</f>
        <v>22</v>
      </c>
    </row>
    <row r="22" spans="1:7" ht="57" x14ac:dyDescent="0.2">
      <c r="A22" s="54"/>
      <c r="B22" s="55" t="s">
        <v>27</v>
      </c>
      <c r="C22" s="55" t="s">
        <v>19</v>
      </c>
      <c r="D22" s="104" t="s">
        <v>39</v>
      </c>
      <c r="E22" s="109">
        <f>SUM(Вед!G89)</f>
        <v>22</v>
      </c>
      <c r="F22" s="109">
        <f>SUM(Вед!H89)</f>
        <v>22</v>
      </c>
      <c r="G22" s="109">
        <f>SUM(Вед!I89)</f>
        <v>22</v>
      </c>
    </row>
    <row r="23" spans="1:7" ht="15" x14ac:dyDescent="0.25">
      <c r="A23" s="56"/>
      <c r="B23" s="57"/>
      <c r="C23" s="58"/>
      <c r="D23" s="105" t="s">
        <v>22</v>
      </c>
      <c r="E23" s="106">
        <f>E21+E18+E12+E8+E14+E16</f>
        <v>2916.9270000000001</v>
      </c>
      <c r="F23" s="106">
        <f>F21+F18+F12+F8+F14+F16</f>
        <v>2793.8920000000003</v>
      </c>
      <c r="G23" s="106">
        <f>G21+G18+G12+G8+G14+G16</f>
        <v>2756.6390000000001</v>
      </c>
    </row>
    <row r="27" spans="1:7" s="3" customFormat="1" ht="15.75" customHeight="1" x14ac:dyDescent="0.2"/>
    <row r="28" spans="1:7" ht="28.5" customHeight="1" x14ac:dyDescent="0.2"/>
    <row r="29" spans="1:7" s="3" customFormat="1" ht="19.5" customHeight="1" x14ac:dyDescent="0.2"/>
    <row r="30" spans="1:7" s="3" customFormat="1" ht="19.5" customHeight="1" x14ac:dyDescent="0.2"/>
    <row r="31" spans="1:7" s="3" customFormat="1" ht="26.25" customHeight="1" x14ac:dyDescent="0.2"/>
    <row r="36" s="3" customFormat="1" ht="37.5" customHeight="1" x14ac:dyDescent="0.2"/>
    <row r="37" ht="45" customHeight="1" x14ac:dyDescent="0.2"/>
    <row r="38" ht="15" customHeight="1" x14ac:dyDescent="0.2"/>
    <row r="39" ht="90.75" customHeight="1" x14ac:dyDescent="0.2"/>
    <row r="41" s="3" customFormat="1" x14ac:dyDescent="0.2"/>
    <row r="75" ht="27.75" customHeight="1" x14ac:dyDescent="0.2"/>
    <row r="76" ht="27.75" customHeight="1" x14ac:dyDescent="0.2"/>
    <row r="77" ht="13.5" customHeight="1" x14ac:dyDescent="0.2"/>
    <row r="78" ht="39.75" customHeight="1" x14ac:dyDescent="0.2"/>
    <row r="79" ht="41.25" customHeight="1" x14ac:dyDescent="0.2"/>
    <row r="80" ht="14.25" customHeight="1" x14ac:dyDescent="0.2"/>
    <row r="125" ht="39.75" customHeight="1" x14ac:dyDescent="0.2"/>
  </sheetData>
  <mergeCells count="9">
    <mergeCell ref="E5:G5"/>
    <mergeCell ref="E4:G4"/>
    <mergeCell ref="D1:G1"/>
    <mergeCell ref="A5:A6"/>
    <mergeCell ref="B5:B6"/>
    <mergeCell ref="C5:C6"/>
    <mergeCell ref="D5:D6"/>
    <mergeCell ref="E2:G2"/>
    <mergeCell ref="A3:G3"/>
  </mergeCells>
  <phoneticPr fontId="0" type="noConversion"/>
  <pageMargins left="0.59055118110236227" right="0" top="0.59055118110236227" bottom="0.59055118110236227" header="0.27559055118110237" footer="0.51181102362204722"/>
  <pageSetup paperSize="9" orientation="portrait"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workbookViewId="0">
      <selection activeCell="N7" sqref="N7"/>
    </sheetView>
  </sheetViews>
  <sheetFormatPr defaultColWidth="8.140625" defaultRowHeight="12.75" x14ac:dyDescent="0.2"/>
  <cols>
    <col min="1" max="1" width="2.42578125" style="2" customWidth="1"/>
    <col min="2" max="2" width="4.5703125" customWidth="1"/>
    <col min="3" max="3" width="4" customWidth="1"/>
    <col min="4" max="4" width="11.85546875" customWidth="1"/>
    <col min="5" max="5" width="4.5703125" customWidth="1"/>
    <col min="6" max="6" width="47" customWidth="1"/>
    <col min="7" max="7" width="9.42578125" customWidth="1"/>
    <col min="8" max="8" width="9.28515625" customWidth="1"/>
    <col min="9" max="9" width="9" customWidth="1"/>
  </cols>
  <sheetData>
    <row r="1" spans="1:9" x14ac:dyDescent="0.2">
      <c r="A1" s="4"/>
      <c r="B1" s="5"/>
      <c r="C1" s="5"/>
      <c r="D1" s="5"/>
      <c r="E1" s="5"/>
      <c r="F1" s="194" t="s">
        <v>117</v>
      </c>
      <c r="G1" s="194"/>
      <c r="H1" s="195"/>
      <c r="I1" s="195"/>
    </row>
    <row r="2" spans="1:9" ht="83.25" customHeight="1" x14ac:dyDescent="0.2">
      <c r="A2" s="4"/>
      <c r="B2" s="5"/>
      <c r="C2" s="5"/>
      <c r="D2" s="5"/>
      <c r="E2" s="5"/>
      <c r="F2" s="97"/>
      <c r="G2" s="189" t="s">
        <v>127</v>
      </c>
      <c r="H2" s="190"/>
      <c r="I2" s="190"/>
    </row>
    <row r="3" spans="1:9" x14ac:dyDescent="0.2">
      <c r="A3" s="198" t="s">
        <v>112</v>
      </c>
      <c r="B3" s="198"/>
      <c r="C3" s="198"/>
      <c r="D3" s="198"/>
      <c r="E3" s="198"/>
      <c r="F3" s="198"/>
      <c r="G3" s="198"/>
      <c r="H3" s="183"/>
      <c r="I3" s="183"/>
    </row>
    <row r="4" spans="1:9" s="1" customFormat="1" x14ac:dyDescent="0.2">
      <c r="A4" s="198"/>
      <c r="B4" s="198"/>
      <c r="C4" s="198"/>
      <c r="D4" s="198"/>
      <c r="E4" s="198"/>
      <c r="F4" s="198"/>
      <c r="G4" s="198"/>
      <c r="H4" s="183"/>
      <c r="I4" s="183"/>
    </row>
    <row r="5" spans="1:9" s="1" customFormat="1" ht="36" customHeight="1" x14ac:dyDescent="0.2">
      <c r="A5" s="198"/>
      <c r="B5" s="198"/>
      <c r="C5" s="198"/>
      <c r="D5" s="198"/>
      <c r="E5" s="198"/>
      <c r="F5" s="198"/>
      <c r="G5" s="198"/>
      <c r="H5" s="183"/>
      <c r="I5" s="183"/>
    </row>
    <row r="6" spans="1:9" x14ac:dyDescent="0.2">
      <c r="A6" s="4"/>
      <c r="B6" s="5"/>
      <c r="C6" s="5"/>
      <c r="D6" s="5"/>
      <c r="E6" s="5"/>
      <c r="F6" s="5"/>
      <c r="G6" s="5" t="s">
        <v>7</v>
      </c>
    </row>
    <row r="7" spans="1:9" ht="12.75" customHeight="1" x14ac:dyDescent="0.2">
      <c r="A7" s="196" t="s">
        <v>9</v>
      </c>
      <c r="B7" s="192" t="s">
        <v>0</v>
      </c>
      <c r="C7" s="192" t="s">
        <v>1</v>
      </c>
      <c r="D7" s="192" t="s">
        <v>3</v>
      </c>
      <c r="E7" s="196" t="s">
        <v>2</v>
      </c>
      <c r="F7" s="192" t="s">
        <v>26</v>
      </c>
      <c r="G7" s="177" t="s">
        <v>91</v>
      </c>
      <c r="H7" s="178"/>
      <c r="I7" s="179"/>
    </row>
    <row r="8" spans="1:9" ht="14.25" x14ac:dyDescent="0.2">
      <c r="A8" s="197"/>
      <c r="B8" s="193"/>
      <c r="C8" s="193"/>
      <c r="D8" s="193"/>
      <c r="E8" s="197"/>
      <c r="F8" s="193"/>
      <c r="G8" s="112">
        <v>2019</v>
      </c>
      <c r="H8" s="112">
        <v>2020</v>
      </c>
      <c r="I8" s="112">
        <v>2021</v>
      </c>
    </row>
    <row r="9" spans="1:9" x14ac:dyDescent="0.2">
      <c r="A9" s="6" t="s">
        <v>43</v>
      </c>
      <c r="B9" s="7">
        <v>2</v>
      </c>
      <c r="C9" s="7">
        <v>3</v>
      </c>
      <c r="D9" s="7">
        <v>4</v>
      </c>
      <c r="E9" s="6" t="s">
        <v>49</v>
      </c>
      <c r="F9" s="7">
        <v>6</v>
      </c>
      <c r="G9" s="32">
        <v>7</v>
      </c>
      <c r="H9" s="111">
        <v>8</v>
      </c>
      <c r="I9" s="111">
        <v>9</v>
      </c>
    </row>
    <row r="10" spans="1:9" s="3" customFormat="1" x14ac:dyDescent="0.2">
      <c r="A10" s="30" t="s">
        <v>43</v>
      </c>
      <c r="B10" s="31" t="s">
        <v>5</v>
      </c>
      <c r="C10" s="31" t="s">
        <v>28</v>
      </c>
      <c r="D10" s="31"/>
      <c r="E10" s="31"/>
      <c r="F10" s="38" t="s">
        <v>4</v>
      </c>
      <c r="G10" s="74">
        <f>SUM(G11+G27+G31)</f>
        <v>1657.0500000000002</v>
      </c>
      <c r="H10" s="74">
        <f t="shared" ref="H10:I10" si="0">SUM(H11+H27+H31)</f>
        <v>1657.0500000000002</v>
      </c>
      <c r="I10" s="74">
        <f t="shared" si="0"/>
        <v>1657.0500000000002</v>
      </c>
    </row>
    <row r="11" spans="1:9" ht="48" x14ac:dyDescent="0.2">
      <c r="A11" s="9"/>
      <c r="B11" s="10" t="s">
        <v>5</v>
      </c>
      <c r="C11" s="10" t="s">
        <v>6</v>
      </c>
      <c r="D11" s="10"/>
      <c r="E11" s="10"/>
      <c r="F11" s="11" t="s">
        <v>18</v>
      </c>
      <c r="G11" s="14">
        <f>SUM(G13+G17)</f>
        <v>1655.9</v>
      </c>
      <c r="H11" s="14">
        <f>SUM(H17)</f>
        <v>1655.9</v>
      </c>
      <c r="I11" s="14">
        <f>SUM(I17)</f>
        <v>1655.9</v>
      </c>
    </row>
    <row r="12" spans="1:9" ht="60.75" customHeight="1" x14ac:dyDescent="0.2">
      <c r="A12" s="9"/>
      <c r="B12" s="10" t="s">
        <v>5</v>
      </c>
      <c r="C12" s="10" t="s">
        <v>6</v>
      </c>
      <c r="D12" s="10" t="s">
        <v>68</v>
      </c>
      <c r="E12" s="10"/>
      <c r="F12" s="94" t="s">
        <v>88</v>
      </c>
      <c r="G12" s="14">
        <f>SUM(G13+G17)</f>
        <v>1655.9</v>
      </c>
      <c r="H12" s="14">
        <f t="shared" ref="H12:I12" si="1">SUM(H13+H17)</f>
        <v>1655.9</v>
      </c>
      <c r="I12" s="14">
        <f t="shared" si="1"/>
        <v>1655.9</v>
      </c>
    </row>
    <row r="13" spans="1:9" ht="0.75" customHeight="1" x14ac:dyDescent="0.2">
      <c r="A13" s="9"/>
      <c r="B13" s="10" t="s">
        <v>5</v>
      </c>
      <c r="C13" s="10" t="s">
        <v>6</v>
      </c>
      <c r="D13" s="10" t="s">
        <v>67</v>
      </c>
      <c r="E13" s="61"/>
      <c r="F13" s="24" t="s">
        <v>100</v>
      </c>
      <c r="G13" s="14">
        <f>SUM(G14)</f>
        <v>0</v>
      </c>
      <c r="H13" s="14">
        <f t="shared" ref="H13:I15" si="2">SUM(H14)</f>
        <v>0</v>
      </c>
      <c r="I13" s="14">
        <f t="shared" si="2"/>
        <v>0</v>
      </c>
    </row>
    <row r="14" spans="1:9" ht="24" hidden="1" x14ac:dyDescent="0.2">
      <c r="A14" s="9"/>
      <c r="B14" s="10" t="s">
        <v>5</v>
      </c>
      <c r="C14" s="10" t="s">
        <v>6</v>
      </c>
      <c r="D14" s="10" t="s">
        <v>101</v>
      </c>
      <c r="E14" s="61"/>
      <c r="F14" s="120" t="s">
        <v>99</v>
      </c>
      <c r="G14" s="14">
        <f>SUM(G15)</f>
        <v>0</v>
      </c>
      <c r="H14" s="14">
        <f t="shared" si="2"/>
        <v>0</v>
      </c>
      <c r="I14" s="14">
        <f t="shared" si="2"/>
        <v>0</v>
      </c>
    </row>
    <row r="15" spans="1:9" ht="24" hidden="1" x14ac:dyDescent="0.2">
      <c r="A15" s="9"/>
      <c r="B15" s="10" t="s">
        <v>5</v>
      </c>
      <c r="C15" s="10" t="s">
        <v>6</v>
      </c>
      <c r="D15" s="10" t="s">
        <v>101</v>
      </c>
      <c r="E15" s="114" t="s">
        <v>73</v>
      </c>
      <c r="F15" s="121" t="s">
        <v>74</v>
      </c>
      <c r="G15" s="14">
        <f>SUM(G16)</f>
        <v>0</v>
      </c>
      <c r="H15" s="14">
        <f t="shared" si="2"/>
        <v>0</v>
      </c>
      <c r="I15" s="14">
        <f t="shared" si="2"/>
        <v>0</v>
      </c>
    </row>
    <row r="16" spans="1:9" ht="25.5" hidden="1" x14ac:dyDescent="0.2">
      <c r="A16" s="9"/>
      <c r="B16" s="10" t="s">
        <v>5</v>
      </c>
      <c r="C16" s="10" t="s">
        <v>6</v>
      </c>
      <c r="D16" s="10" t="s">
        <v>101</v>
      </c>
      <c r="E16" s="114" t="s">
        <v>34</v>
      </c>
      <c r="F16" s="60" t="s">
        <v>35</v>
      </c>
      <c r="G16" s="14">
        <f>SUM(Вед!G15)</f>
        <v>0</v>
      </c>
      <c r="H16" s="14"/>
      <c r="I16" s="14"/>
    </row>
    <row r="17" spans="1:9" x14ac:dyDescent="0.2">
      <c r="A17" s="9"/>
      <c r="B17" s="10" t="s">
        <v>5</v>
      </c>
      <c r="C17" s="10" t="s">
        <v>6</v>
      </c>
      <c r="D17" s="10" t="s">
        <v>78</v>
      </c>
      <c r="E17" s="114"/>
      <c r="F17" s="91" t="s">
        <v>50</v>
      </c>
      <c r="G17" s="14">
        <f>SUM(G18)</f>
        <v>1655.9</v>
      </c>
      <c r="H17" s="14">
        <f>SUM(H18)</f>
        <v>1655.9</v>
      </c>
      <c r="I17" s="14">
        <f>SUM(I18)</f>
        <v>1655.9</v>
      </c>
    </row>
    <row r="18" spans="1:9" ht="38.25" x14ac:dyDescent="0.2">
      <c r="A18" s="9"/>
      <c r="B18" s="10" t="s">
        <v>5</v>
      </c>
      <c r="C18" s="10" t="s">
        <v>6</v>
      </c>
      <c r="D18" s="10" t="s">
        <v>79</v>
      </c>
      <c r="E18" s="114"/>
      <c r="F18" s="60" t="s">
        <v>51</v>
      </c>
      <c r="G18" s="14">
        <f>SUM(G19+G24)</f>
        <v>1655.9</v>
      </c>
      <c r="H18" s="14">
        <f>SUM(H19+H24)</f>
        <v>1655.9</v>
      </c>
      <c r="I18" s="14">
        <f>SUM(I19+I24)</f>
        <v>1655.9</v>
      </c>
    </row>
    <row r="19" spans="1:9" ht="24" x14ac:dyDescent="0.2">
      <c r="A19" s="27"/>
      <c r="B19" s="28" t="s">
        <v>5</v>
      </c>
      <c r="C19" s="28" t="s">
        <v>6</v>
      </c>
      <c r="D19" s="28" t="s">
        <v>120</v>
      </c>
      <c r="E19" s="28"/>
      <c r="F19" s="26" t="s">
        <v>52</v>
      </c>
      <c r="G19" s="29">
        <f>SUM(G20+G22)</f>
        <v>1095.9000000000001</v>
      </c>
      <c r="H19" s="29">
        <f>SUM(H20+H22)</f>
        <v>1095.9000000000001</v>
      </c>
      <c r="I19" s="29">
        <f>SUM(I20+I22)</f>
        <v>1095.9000000000001</v>
      </c>
    </row>
    <row r="20" spans="1:9" ht="60" x14ac:dyDescent="0.2">
      <c r="A20" s="27"/>
      <c r="B20" s="10" t="s">
        <v>5</v>
      </c>
      <c r="C20" s="10" t="s">
        <v>6</v>
      </c>
      <c r="D20" s="28" t="s">
        <v>120</v>
      </c>
      <c r="E20" s="80">
        <v>100</v>
      </c>
      <c r="F20" s="81" t="s">
        <v>72</v>
      </c>
      <c r="G20" s="29">
        <f>SUM(G21)</f>
        <v>592</v>
      </c>
      <c r="H20" s="29">
        <f>SUM(H21)</f>
        <v>592</v>
      </c>
      <c r="I20" s="29">
        <f>SUM(I21)</f>
        <v>592</v>
      </c>
    </row>
    <row r="21" spans="1:9" ht="24" x14ac:dyDescent="0.2">
      <c r="A21" s="9"/>
      <c r="B21" s="10" t="s">
        <v>5</v>
      </c>
      <c r="C21" s="10" t="s">
        <v>6</v>
      </c>
      <c r="D21" s="28" t="s">
        <v>120</v>
      </c>
      <c r="E21" s="64" t="s">
        <v>32</v>
      </c>
      <c r="F21" s="65" t="s">
        <v>33</v>
      </c>
      <c r="G21" s="66">
        <f>SUM(Вед!G20)</f>
        <v>592</v>
      </c>
      <c r="H21" s="66">
        <f>SUM(Вед!H20)</f>
        <v>592</v>
      </c>
      <c r="I21" s="66">
        <f>SUM(Вед!I20)</f>
        <v>592</v>
      </c>
    </row>
    <row r="22" spans="1:9" ht="24" x14ac:dyDescent="0.2">
      <c r="A22" s="9"/>
      <c r="B22" s="10" t="s">
        <v>5</v>
      </c>
      <c r="C22" s="10" t="s">
        <v>6</v>
      </c>
      <c r="D22" s="28" t="s">
        <v>120</v>
      </c>
      <c r="E22" s="64" t="s">
        <v>73</v>
      </c>
      <c r="F22" s="83" t="s">
        <v>74</v>
      </c>
      <c r="G22" s="66">
        <f>SUM(G23)</f>
        <v>503.9</v>
      </c>
      <c r="H22" s="66">
        <f>SUM(H23)</f>
        <v>503.9</v>
      </c>
      <c r="I22" s="66">
        <f>SUM(I23)</f>
        <v>503.9</v>
      </c>
    </row>
    <row r="23" spans="1:9" ht="25.5" x14ac:dyDescent="0.2">
      <c r="A23" s="9"/>
      <c r="B23" s="10" t="s">
        <v>5</v>
      </c>
      <c r="C23" s="10" t="s">
        <v>6</v>
      </c>
      <c r="D23" s="28" t="s">
        <v>120</v>
      </c>
      <c r="E23" s="64" t="s">
        <v>34</v>
      </c>
      <c r="F23" s="60" t="s">
        <v>35</v>
      </c>
      <c r="G23" s="66">
        <f>SUM(Вед!G22)</f>
        <v>503.9</v>
      </c>
      <c r="H23" s="66">
        <f>SUM(Вед!H22)</f>
        <v>503.9</v>
      </c>
      <c r="I23" s="66">
        <f>SUM(Вед!I22)</f>
        <v>503.9</v>
      </c>
    </row>
    <row r="24" spans="1:9" ht="24" x14ac:dyDescent="0.2">
      <c r="A24" s="27"/>
      <c r="B24" s="28" t="s">
        <v>5</v>
      </c>
      <c r="C24" s="28" t="s">
        <v>6</v>
      </c>
      <c r="D24" s="28" t="s">
        <v>121</v>
      </c>
      <c r="E24" s="63"/>
      <c r="F24" s="26" t="s">
        <v>53</v>
      </c>
      <c r="G24" s="29">
        <f>G25</f>
        <v>560</v>
      </c>
      <c r="H24" s="29">
        <f>H25</f>
        <v>560</v>
      </c>
      <c r="I24" s="29">
        <f>I25</f>
        <v>560</v>
      </c>
    </row>
    <row r="25" spans="1:9" ht="60" x14ac:dyDescent="0.2">
      <c r="A25" s="27"/>
      <c r="B25" s="10" t="s">
        <v>5</v>
      </c>
      <c r="C25" s="10" t="s">
        <v>6</v>
      </c>
      <c r="D25" s="28" t="s">
        <v>121</v>
      </c>
      <c r="E25" s="80">
        <v>100</v>
      </c>
      <c r="F25" s="81" t="s">
        <v>72</v>
      </c>
      <c r="G25" s="29">
        <f>SUM(G26)</f>
        <v>560</v>
      </c>
      <c r="H25" s="29">
        <f>SUM(H26)</f>
        <v>560</v>
      </c>
      <c r="I25" s="29">
        <f>SUM(I26)</f>
        <v>560</v>
      </c>
    </row>
    <row r="26" spans="1:9" s="3" customFormat="1" ht="24" x14ac:dyDescent="0.2">
      <c r="A26" s="9"/>
      <c r="B26" s="10" t="s">
        <v>5</v>
      </c>
      <c r="C26" s="10" t="s">
        <v>6</v>
      </c>
      <c r="D26" s="28" t="s">
        <v>121</v>
      </c>
      <c r="E26" s="64" t="s">
        <v>32</v>
      </c>
      <c r="F26" s="65" t="s">
        <v>33</v>
      </c>
      <c r="G26" s="66">
        <f>SUM(Вед!G25)</f>
        <v>560</v>
      </c>
      <c r="H26" s="66">
        <f>SUM(Вед!H25)</f>
        <v>560</v>
      </c>
      <c r="I26" s="66">
        <f>SUM(Вед!I25)</f>
        <v>560</v>
      </c>
    </row>
    <row r="27" spans="1:9" s="3" customFormat="1" x14ac:dyDescent="0.2">
      <c r="A27" s="9"/>
      <c r="B27" s="10" t="s">
        <v>5</v>
      </c>
      <c r="C27" s="10" t="s">
        <v>30</v>
      </c>
      <c r="D27" s="10"/>
      <c r="E27" s="114"/>
      <c r="F27" s="67" t="s">
        <v>24</v>
      </c>
      <c r="G27" s="66">
        <f t="shared" ref="G27:I29" si="3">SUM(G28)</f>
        <v>1</v>
      </c>
      <c r="H27" s="66">
        <f t="shared" si="3"/>
        <v>1</v>
      </c>
      <c r="I27" s="66">
        <f t="shared" si="3"/>
        <v>1</v>
      </c>
    </row>
    <row r="28" spans="1:9" s="3" customFormat="1" x14ac:dyDescent="0.2">
      <c r="A28" s="9"/>
      <c r="B28" s="10" t="s">
        <v>5</v>
      </c>
      <c r="C28" s="10" t="s">
        <v>30</v>
      </c>
      <c r="D28" s="10" t="s">
        <v>122</v>
      </c>
      <c r="E28" s="114"/>
      <c r="F28" s="65" t="s">
        <v>25</v>
      </c>
      <c r="G28" s="66">
        <f t="shared" si="3"/>
        <v>1</v>
      </c>
      <c r="H28" s="66">
        <f t="shared" si="3"/>
        <v>1</v>
      </c>
      <c r="I28" s="66">
        <f t="shared" si="3"/>
        <v>1</v>
      </c>
    </row>
    <row r="29" spans="1:9" s="3" customFormat="1" x14ac:dyDescent="0.2">
      <c r="A29" s="9"/>
      <c r="B29" s="10" t="s">
        <v>5</v>
      </c>
      <c r="C29" s="10" t="s">
        <v>30</v>
      </c>
      <c r="D29" s="10" t="s">
        <v>122</v>
      </c>
      <c r="E29" s="87">
        <v>800</v>
      </c>
      <c r="F29" s="83" t="s">
        <v>75</v>
      </c>
      <c r="G29" s="66">
        <f t="shared" si="3"/>
        <v>1</v>
      </c>
      <c r="H29" s="66">
        <f t="shared" si="3"/>
        <v>1</v>
      </c>
      <c r="I29" s="66">
        <f t="shared" si="3"/>
        <v>1</v>
      </c>
    </row>
    <row r="30" spans="1:9" s="3" customFormat="1" x14ac:dyDescent="0.2">
      <c r="A30" s="9"/>
      <c r="B30" s="10" t="s">
        <v>5</v>
      </c>
      <c r="C30" s="10" t="s">
        <v>30</v>
      </c>
      <c r="D30" s="10" t="s">
        <v>122</v>
      </c>
      <c r="E30" s="68">
        <v>870</v>
      </c>
      <c r="F30" s="65" t="s">
        <v>31</v>
      </c>
      <c r="G30" s="15">
        <f>SUM(Вед!G29)</f>
        <v>1</v>
      </c>
      <c r="H30" s="15">
        <f>SUM(Вед!H29)</f>
        <v>1</v>
      </c>
      <c r="I30" s="15">
        <f>SUM(Вед!I29)</f>
        <v>1</v>
      </c>
    </row>
    <row r="31" spans="1:9" s="3" customFormat="1" ht="24" x14ac:dyDescent="0.2">
      <c r="A31" s="9"/>
      <c r="B31" s="59" t="s">
        <v>5</v>
      </c>
      <c r="C31" s="59" t="s">
        <v>46</v>
      </c>
      <c r="D31" s="10" t="s">
        <v>67</v>
      </c>
      <c r="E31" s="88"/>
      <c r="F31" s="24" t="s">
        <v>81</v>
      </c>
      <c r="G31" s="14">
        <f>SUM(G32)</f>
        <v>0.15</v>
      </c>
      <c r="H31" s="14">
        <f>SUM(H32)</f>
        <v>0.15</v>
      </c>
      <c r="I31" s="14">
        <f>SUM(I32)</f>
        <v>0.15</v>
      </c>
    </row>
    <row r="32" spans="1:9" s="3" customFormat="1" x14ac:dyDescent="0.2">
      <c r="A32" s="9"/>
      <c r="B32" s="59" t="s">
        <v>5</v>
      </c>
      <c r="C32" s="59" t="s">
        <v>46</v>
      </c>
      <c r="D32" s="10"/>
      <c r="E32" s="88"/>
      <c r="F32" s="95" t="s">
        <v>47</v>
      </c>
      <c r="G32" s="14">
        <f>SUM(G33+G39+G36)</f>
        <v>0.15</v>
      </c>
      <c r="H32" s="14">
        <f>SUM(H33+H39)</f>
        <v>0.15</v>
      </c>
      <c r="I32" s="14">
        <f>SUM(I33+I39)</f>
        <v>0.15</v>
      </c>
    </row>
    <row r="33" spans="1:9" s="3" customFormat="1" ht="72" x14ac:dyDescent="0.2">
      <c r="A33" s="9"/>
      <c r="B33" s="10" t="s">
        <v>5</v>
      </c>
      <c r="C33" s="10" t="s">
        <v>46</v>
      </c>
      <c r="D33" s="10" t="s">
        <v>92</v>
      </c>
      <c r="E33" s="61"/>
      <c r="F33" s="11" t="s">
        <v>59</v>
      </c>
      <c r="G33" s="14">
        <f t="shared" ref="G33:I34" si="4">SUM(G34)</f>
        <v>0.15</v>
      </c>
      <c r="H33" s="14">
        <f t="shared" si="4"/>
        <v>0.15</v>
      </c>
      <c r="I33" s="14">
        <f t="shared" si="4"/>
        <v>0.15</v>
      </c>
    </row>
    <row r="34" spans="1:9" s="3" customFormat="1" ht="24" x14ac:dyDescent="0.2">
      <c r="A34" s="9"/>
      <c r="B34" s="10" t="s">
        <v>5</v>
      </c>
      <c r="C34" s="10" t="s">
        <v>46</v>
      </c>
      <c r="D34" s="10" t="s">
        <v>92</v>
      </c>
      <c r="E34" s="64" t="s">
        <v>73</v>
      </c>
      <c r="F34" s="83" t="s">
        <v>74</v>
      </c>
      <c r="G34" s="14">
        <f t="shared" si="4"/>
        <v>0.15</v>
      </c>
      <c r="H34" s="14">
        <f t="shared" si="4"/>
        <v>0.15</v>
      </c>
      <c r="I34" s="14">
        <f t="shared" si="4"/>
        <v>0.15</v>
      </c>
    </row>
    <row r="35" spans="1:9" s="3" customFormat="1" ht="25.5" x14ac:dyDescent="0.2">
      <c r="A35" s="9"/>
      <c r="B35" s="10" t="s">
        <v>5</v>
      </c>
      <c r="C35" s="10" t="s">
        <v>46</v>
      </c>
      <c r="D35" s="10" t="s">
        <v>92</v>
      </c>
      <c r="E35" s="64" t="s">
        <v>34</v>
      </c>
      <c r="F35" s="60" t="s">
        <v>35</v>
      </c>
      <c r="G35" s="14">
        <f>SUM(Вед!G34)</f>
        <v>0.15</v>
      </c>
      <c r="H35" s="14">
        <f>SUM(Вед!H34)</f>
        <v>0.15</v>
      </c>
      <c r="I35" s="14">
        <f>SUM(Вед!I34)</f>
        <v>0.15</v>
      </c>
    </row>
    <row r="36" spans="1:9" s="3" customFormat="1" ht="108" hidden="1" x14ac:dyDescent="0.2">
      <c r="A36" s="9"/>
      <c r="B36" s="10" t="s">
        <v>5</v>
      </c>
      <c r="C36" s="10" t="s">
        <v>46</v>
      </c>
      <c r="D36" s="10" t="s">
        <v>109</v>
      </c>
      <c r="E36" s="64"/>
      <c r="F36" s="131" t="s">
        <v>108</v>
      </c>
      <c r="G36" s="132">
        <f t="shared" ref="G36:I37" si="5">SUM(G37)</f>
        <v>0</v>
      </c>
      <c r="H36" s="132">
        <f t="shared" si="5"/>
        <v>0</v>
      </c>
      <c r="I36" s="132">
        <f t="shared" si="5"/>
        <v>0</v>
      </c>
    </row>
    <row r="37" spans="1:9" s="3" customFormat="1" ht="60" hidden="1" x14ac:dyDescent="0.2">
      <c r="A37" s="9"/>
      <c r="B37" s="10" t="s">
        <v>5</v>
      </c>
      <c r="C37" s="10" t="s">
        <v>46</v>
      </c>
      <c r="D37" s="10" t="s">
        <v>109</v>
      </c>
      <c r="E37" s="133">
        <v>100</v>
      </c>
      <c r="F37" s="134" t="s">
        <v>72</v>
      </c>
      <c r="G37" s="132">
        <f t="shared" si="5"/>
        <v>0</v>
      </c>
      <c r="H37" s="132">
        <f t="shared" si="5"/>
        <v>0</v>
      </c>
      <c r="I37" s="132">
        <f t="shared" si="5"/>
        <v>0</v>
      </c>
    </row>
    <row r="38" spans="1:9" s="3" customFormat="1" ht="1.5" hidden="1" customHeight="1" x14ac:dyDescent="0.2">
      <c r="A38" s="9"/>
      <c r="B38" s="10" t="s">
        <v>5</v>
      </c>
      <c r="C38" s="10" t="s">
        <v>46</v>
      </c>
      <c r="D38" s="10" t="s">
        <v>109</v>
      </c>
      <c r="E38" s="64" t="s">
        <v>32</v>
      </c>
      <c r="F38" s="65" t="s">
        <v>33</v>
      </c>
      <c r="G38" s="132">
        <f>SUM(Вед!G37)</f>
        <v>0</v>
      </c>
      <c r="H38" s="14">
        <v>0</v>
      </c>
      <c r="I38" s="14">
        <v>0</v>
      </c>
    </row>
    <row r="39" spans="1:9" s="3" customFormat="1" ht="38.25" hidden="1" x14ac:dyDescent="0.2">
      <c r="A39" s="9"/>
      <c r="B39" s="10" t="s">
        <v>5</v>
      </c>
      <c r="C39" s="10" t="s">
        <v>46</v>
      </c>
      <c r="D39" s="76" t="s">
        <v>86</v>
      </c>
      <c r="E39" s="64"/>
      <c r="F39" s="60" t="s">
        <v>87</v>
      </c>
      <c r="G39" s="14">
        <f t="shared" ref="G39:I40" si="6">SUM(G40)</f>
        <v>0</v>
      </c>
      <c r="H39" s="14">
        <f t="shared" si="6"/>
        <v>0</v>
      </c>
      <c r="I39" s="14">
        <f t="shared" si="6"/>
        <v>0</v>
      </c>
    </row>
    <row r="40" spans="1:9" s="3" customFormat="1" ht="24" hidden="1" x14ac:dyDescent="0.2">
      <c r="A40" s="9"/>
      <c r="B40" s="10" t="s">
        <v>5</v>
      </c>
      <c r="C40" s="10" t="s">
        <v>46</v>
      </c>
      <c r="D40" s="76" t="s">
        <v>86</v>
      </c>
      <c r="E40" s="64" t="s">
        <v>73</v>
      </c>
      <c r="F40" s="83" t="s">
        <v>74</v>
      </c>
      <c r="G40" s="14">
        <f t="shared" si="6"/>
        <v>0</v>
      </c>
      <c r="H40" s="14">
        <f t="shared" si="6"/>
        <v>0</v>
      </c>
      <c r="I40" s="14">
        <f t="shared" si="6"/>
        <v>0</v>
      </c>
    </row>
    <row r="41" spans="1:9" s="3" customFormat="1" ht="25.5" hidden="1" x14ac:dyDescent="0.2">
      <c r="A41" s="9"/>
      <c r="B41" s="10" t="s">
        <v>5</v>
      </c>
      <c r="C41" s="10" t="s">
        <v>46</v>
      </c>
      <c r="D41" s="76" t="s">
        <v>86</v>
      </c>
      <c r="E41" s="64" t="s">
        <v>34</v>
      </c>
      <c r="F41" s="60" t="s">
        <v>35</v>
      </c>
      <c r="G41" s="14">
        <f>SUM(Вед!G40)</f>
        <v>0</v>
      </c>
      <c r="H41" s="14">
        <f>SUM(Вед!H40)</f>
        <v>0</v>
      </c>
      <c r="I41" s="14">
        <f>SUM(Вед!I40)</f>
        <v>0</v>
      </c>
    </row>
    <row r="42" spans="1:9" s="3" customFormat="1" ht="51" hidden="1" x14ac:dyDescent="0.2">
      <c r="A42" s="9"/>
      <c r="B42" s="10" t="s">
        <v>5</v>
      </c>
      <c r="C42" s="10" t="s">
        <v>46</v>
      </c>
      <c r="D42" s="5" t="s">
        <v>94</v>
      </c>
      <c r="E42" s="64"/>
      <c r="F42" s="127" t="s">
        <v>95</v>
      </c>
      <c r="G42" s="14">
        <f t="shared" ref="G42:I43" si="7">SUM(G43)</f>
        <v>0</v>
      </c>
      <c r="H42" s="14">
        <f t="shared" si="7"/>
        <v>0</v>
      </c>
      <c r="I42" s="14">
        <f t="shared" si="7"/>
        <v>0</v>
      </c>
    </row>
    <row r="43" spans="1:9" s="3" customFormat="1" ht="24" hidden="1" x14ac:dyDescent="0.2">
      <c r="A43" s="9"/>
      <c r="B43" s="10" t="s">
        <v>5</v>
      </c>
      <c r="C43" s="10" t="s">
        <v>46</v>
      </c>
      <c r="D43" s="76" t="s">
        <v>94</v>
      </c>
      <c r="E43" s="64" t="s">
        <v>73</v>
      </c>
      <c r="F43" s="83" t="s">
        <v>74</v>
      </c>
      <c r="G43" s="14">
        <f t="shared" si="7"/>
        <v>0</v>
      </c>
      <c r="H43" s="14">
        <f t="shared" si="7"/>
        <v>0</v>
      </c>
      <c r="I43" s="14">
        <f t="shared" si="7"/>
        <v>0</v>
      </c>
    </row>
    <row r="44" spans="1:9" s="3" customFormat="1" ht="25.5" hidden="1" x14ac:dyDescent="0.2">
      <c r="A44" s="9"/>
      <c r="B44" s="10" t="s">
        <v>5</v>
      </c>
      <c r="C44" s="10" t="s">
        <v>46</v>
      </c>
      <c r="D44" s="76" t="s">
        <v>94</v>
      </c>
      <c r="E44" s="64" t="s">
        <v>34</v>
      </c>
      <c r="F44" s="60" t="s">
        <v>35</v>
      </c>
      <c r="G44" s="14">
        <f>SUM(Вед!G40)</f>
        <v>0</v>
      </c>
      <c r="H44" s="14">
        <f>SUM(Вед!H40)</f>
        <v>0</v>
      </c>
      <c r="I44" s="14">
        <f>SUM(Вед!I40)</f>
        <v>0</v>
      </c>
    </row>
    <row r="45" spans="1:9" s="3" customFormat="1" x14ac:dyDescent="0.2">
      <c r="A45" s="35" t="s">
        <v>10</v>
      </c>
      <c r="B45" s="59" t="s">
        <v>13</v>
      </c>
      <c r="C45" s="59" t="s">
        <v>28</v>
      </c>
      <c r="D45" s="59"/>
      <c r="E45" s="59"/>
      <c r="F45" s="20" t="s">
        <v>14</v>
      </c>
      <c r="G45" s="66">
        <f>SUM(G46)</f>
        <v>77.900000000000006</v>
      </c>
      <c r="H45" s="66">
        <f t="shared" ref="H45:I48" si="8">SUM(H46)</f>
        <v>77.900000000000006</v>
      </c>
      <c r="I45" s="66">
        <f t="shared" si="8"/>
        <v>78.7</v>
      </c>
    </row>
    <row r="46" spans="1:9" s="3" customFormat="1" ht="72.75" customHeight="1" x14ac:dyDescent="0.2">
      <c r="A46" s="9"/>
      <c r="B46" s="10" t="s">
        <v>13</v>
      </c>
      <c r="C46" s="10" t="s">
        <v>28</v>
      </c>
      <c r="D46" s="10" t="s">
        <v>68</v>
      </c>
      <c r="E46" s="10"/>
      <c r="F46" s="24" t="s">
        <v>88</v>
      </c>
      <c r="G46" s="66">
        <f>SUM(G47)</f>
        <v>77.900000000000006</v>
      </c>
      <c r="H46" s="66">
        <f t="shared" si="8"/>
        <v>77.900000000000006</v>
      </c>
      <c r="I46" s="66">
        <f t="shared" si="8"/>
        <v>78.7</v>
      </c>
    </row>
    <row r="47" spans="1:9" s="3" customFormat="1" ht="27" customHeight="1" x14ac:dyDescent="0.2">
      <c r="A47" s="9"/>
      <c r="B47" s="10" t="s">
        <v>13</v>
      </c>
      <c r="C47" s="10" t="s">
        <v>28</v>
      </c>
      <c r="D47" s="10" t="s">
        <v>67</v>
      </c>
      <c r="E47" s="10"/>
      <c r="F47" s="24" t="s">
        <v>81</v>
      </c>
      <c r="G47" s="66">
        <f>SUM(G48)</f>
        <v>77.900000000000006</v>
      </c>
      <c r="H47" s="66">
        <f t="shared" si="8"/>
        <v>77.900000000000006</v>
      </c>
      <c r="I47" s="66">
        <f t="shared" si="8"/>
        <v>78.7</v>
      </c>
    </row>
    <row r="48" spans="1:9" s="3" customFormat="1" x14ac:dyDescent="0.2">
      <c r="A48" s="27"/>
      <c r="B48" s="28" t="s">
        <v>13</v>
      </c>
      <c r="C48" s="28" t="s">
        <v>19</v>
      </c>
      <c r="D48" s="28"/>
      <c r="E48" s="28"/>
      <c r="F48" s="33" t="s">
        <v>15</v>
      </c>
      <c r="G48" s="69">
        <f>SUM(G49)</f>
        <v>77.900000000000006</v>
      </c>
      <c r="H48" s="69">
        <f t="shared" si="8"/>
        <v>77.900000000000006</v>
      </c>
      <c r="I48" s="69">
        <f t="shared" si="8"/>
        <v>78.7</v>
      </c>
    </row>
    <row r="49" spans="1:9" s="3" customFormat="1" ht="36" x14ac:dyDescent="0.2">
      <c r="A49" s="9"/>
      <c r="B49" s="10" t="s">
        <v>13</v>
      </c>
      <c r="C49" s="10" t="s">
        <v>19</v>
      </c>
      <c r="D49" s="10" t="s">
        <v>93</v>
      </c>
      <c r="E49" s="10"/>
      <c r="F49" s="11" t="s">
        <v>85</v>
      </c>
      <c r="G49" s="15">
        <f>SUM(G50+G52)</f>
        <v>77.900000000000006</v>
      </c>
      <c r="H49" s="15">
        <f>SUM(H50+H52)</f>
        <v>77.900000000000006</v>
      </c>
      <c r="I49" s="15">
        <f>SUM(I50+I52)</f>
        <v>78.7</v>
      </c>
    </row>
    <row r="50" spans="1:9" s="3" customFormat="1" ht="60" x14ac:dyDescent="0.2">
      <c r="A50" s="9"/>
      <c r="B50" s="10" t="s">
        <v>13</v>
      </c>
      <c r="C50" s="10" t="s">
        <v>19</v>
      </c>
      <c r="D50" s="10" t="s">
        <v>93</v>
      </c>
      <c r="E50" s="80">
        <v>100</v>
      </c>
      <c r="F50" s="81" t="s">
        <v>72</v>
      </c>
      <c r="G50" s="15">
        <f>SUM(G51)</f>
        <v>70.495440000000002</v>
      </c>
      <c r="H50" s="15">
        <f>SUM(H51)</f>
        <v>70.495440000000002</v>
      </c>
      <c r="I50" s="15">
        <f>SUM(I51)</f>
        <v>70.495440000000002</v>
      </c>
    </row>
    <row r="51" spans="1:9" s="3" customFormat="1" ht="24" x14ac:dyDescent="0.2">
      <c r="A51" s="9"/>
      <c r="B51" s="10" t="s">
        <v>13</v>
      </c>
      <c r="C51" s="10" t="s">
        <v>19</v>
      </c>
      <c r="D51" s="10" t="s">
        <v>93</v>
      </c>
      <c r="E51" s="64" t="s">
        <v>32</v>
      </c>
      <c r="F51" s="65" t="s">
        <v>33</v>
      </c>
      <c r="G51" s="15">
        <f>SUM(Вед!G47)</f>
        <v>70.495440000000002</v>
      </c>
      <c r="H51" s="15">
        <f>SUM(Вед!H47)</f>
        <v>70.495440000000002</v>
      </c>
      <c r="I51" s="15">
        <f>SUM(Вед!I47)</f>
        <v>70.495440000000002</v>
      </c>
    </row>
    <row r="52" spans="1:9" s="3" customFormat="1" ht="24" x14ac:dyDescent="0.2">
      <c r="A52" s="9"/>
      <c r="B52" s="10" t="s">
        <v>13</v>
      </c>
      <c r="C52" s="10" t="s">
        <v>19</v>
      </c>
      <c r="D52" s="10" t="s">
        <v>93</v>
      </c>
      <c r="E52" s="64" t="s">
        <v>73</v>
      </c>
      <c r="F52" s="83" t="s">
        <v>74</v>
      </c>
      <c r="G52" s="15">
        <f>SUM(G53)</f>
        <v>7.40456</v>
      </c>
      <c r="H52" s="15">
        <f>SUM(H53)</f>
        <v>7.40456</v>
      </c>
      <c r="I52" s="15">
        <f>SUM(I53)</f>
        <v>8.2045600000000007</v>
      </c>
    </row>
    <row r="53" spans="1:9" ht="25.5" x14ac:dyDescent="0.2">
      <c r="A53" s="9"/>
      <c r="B53" s="10" t="s">
        <v>13</v>
      </c>
      <c r="C53" s="10" t="s">
        <v>19</v>
      </c>
      <c r="D53" s="10" t="s">
        <v>93</v>
      </c>
      <c r="E53" s="64" t="s">
        <v>34</v>
      </c>
      <c r="F53" s="60" t="s">
        <v>35</v>
      </c>
      <c r="G53" s="15">
        <f>SUM(Вед!G49)</f>
        <v>7.40456</v>
      </c>
      <c r="H53" s="15">
        <f>SUM(Вед!H49)</f>
        <v>7.40456</v>
      </c>
      <c r="I53" s="15">
        <f>SUM(Вед!I49)</f>
        <v>8.2045600000000007</v>
      </c>
    </row>
    <row r="54" spans="1:9" ht="24" x14ac:dyDescent="0.2">
      <c r="A54" s="35" t="s">
        <v>44</v>
      </c>
      <c r="B54" s="59" t="s">
        <v>19</v>
      </c>
      <c r="C54" s="59" t="s">
        <v>28</v>
      </c>
      <c r="D54" s="25"/>
      <c r="E54" s="135"/>
      <c r="F54" s="136" t="s">
        <v>36</v>
      </c>
      <c r="G54" s="15">
        <f>SUM(G55)</f>
        <v>176.6</v>
      </c>
      <c r="H54" s="15">
        <f t="shared" ref="H54:I56" si="9">SUM(H55)</f>
        <v>96.6</v>
      </c>
      <c r="I54" s="15">
        <f t="shared" si="9"/>
        <v>96.6</v>
      </c>
    </row>
    <row r="55" spans="1:9" ht="74.25" customHeight="1" x14ac:dyDescent="0.2">
      <c r="A55" s="9"/>
      <c r="B55" s="10" t="s">
        <v>19</v>
      </c>
      <c r="C55" s="10" t="s">
        <v>28</v>
      </c>
      <c r="D55" s="10" t="s">
        <v>68</v>
      </c>
      <c r="E55" s="86"/>
      <c r="F55" s="24" t="s">
        <v>88</v>
      </c>
      <c r="G55" s="15">
        <f>SUM(G56)</f>
        <v>176.6</v>
      </c>
      <c r="H55" s="15">
        <f t="shared" si="9"/>
        <v>96.6</v>
      </c>
      <c r="I55" s="15">
        <f t="shared" si="9"/>
        <v>96.6</v>
      </c>
    </row>
    <row r="56" spans="1:9" ht="36" x14ac:dyDescent="0.2">
      <c r="A56" s="9"/>
      <c r="B56" s="10" t="s">
        <v>19</v>
      </c>
      <c r="C56" s="10" t="s">
        <v>28</v>
      </c>
      <c r="D56" s="10" t="s">
        <v>69</v>
      </c>
      <c r="E56" s="86"/>
      <c r="F56" s="78" t="s">
        <v>82</v>
      </c>
      <c r="G56" s="15">
        <f>SUM(G57)</f>
        <v>176.6</v>
      </c>
      <c r="H56" s="15">
        <f t="shared" si="9"/>
        <v>96.6</v>
      </c>
      <c r="I56" s="15">
        <f t="shared" si="9"/>
        <v>96.6</v>
      </c>
    </row>
    <row r="57" spans="1:9" s="3" customFormat="1" x14ac:dyDescent="0.2">
      <c r="A57" s="27"/>
      <c r="B57" s="28" t="s">
        <v>19</v>
      </c>
      <c r="C57" s="28" t="s">
        <v>37</v>
      </c>
      <c r="D57" s="28"/>
      <c r="E57" s="137"/>
      <c r="F57" s="138" t="s">
        <v>38</v>
      </c>
      <c r="G57" s="34">
        <f>SUM(G58+G61)</f>
        <v>176.6</v>
      </c>
      <c r="H57" s="34">
        <f>SUM(H58+H61)</f>
        <v>96.6</v>
      </c>
      <c r="I57" s="34">
        <f>SUM(I58+I61)</f>
        <v>96.6</v>
      </c>
    </row>
    <row r="58" spans="1:9" s="3" customFormat="1" ht="25.5" customHeight="1" x14ac:dyDescent="0.2">
      <c r="A58" s="27"/>
      <c r="B58" s="28" t="s">
        <v>19</v>
      </c>
      <c r="C58" s="75" t="s">
        <v>37</v>
      </c>
      <c r="D58" s="79">
        <v>1130140020</v>
      </c>
      <c r="E58" s="40"/>
      <c r="F58" s="39" t="s">
        <v>65</v>
      </c>
      <c r="G58" s="15">
        <f t="shared" ref="G58:I59" si="10">SUM(G59)</f>
        <v>100</v>
      </c>
      <c r="H58" s="15">
        <f t="shared" si="10"/>
        <v>20</v>
      </c>
      <c r="I58" s="15">
        <f t="shared" si="10"/>
        <v>20</v>
      </c>
    </row>
    <row r="59" spans="1:9" s="3" customFormat="1" ht="25.5" customHeight="1" x14ac:dyDescent="0.2">
      <c r="A59" s="27"/>
      <c r="B59" s="28" t="s">
        <v>19</v>
      </c>
      <c r="C59" s="75" t="s">
        <v>37</v>
      </c>
      <c r="D59" s="79">
        <v>1130140020</v>
      </c>
      <c r="E59" s="64" t="s">
        <v>73</v>
      </c>
      <c r="F59" s="83" t="s">
        <v>74</v>
      </c>
      <c r="G59" s="15">
        <f t="shared" si="10"/>
        <v>100</v>
      </c>
      <c r="H59" s="15">
        <f t="shared" si="10"/>
        <v>20</v>
      </c>
      <c r="I59" s="15">
        <f t="shared" si="10"/>
        <v>20</v>
      </c>
    </row>
    <row r="60" spans="1:9" s="3" customFormat="1" ht="25.5" x14ac:dyDescent="0.2">
      <c r="A60" s="27"/>
      <c r="B60" s="28" t="s">
        <v>19</v>
      </c>
      <c r="C60" s="75" t="s">
        <v>37</v>
      </c>
      <c r="D60" s="79">
        <v>1130140020</v>
      </c>
      <c r="E60" s="64" t="s">
        <v>34</v>
      </c>
      <c r="F60" s="60" t="s">
        <v>35</v>
      </c>
      <c r="G60" s="15">
        <f>SUM(Вед!G56)</f>
        <v>100</v>
      </c>
      <c r="H60" s="15">
        <f>SUM(Вед!H56)</f>
        <v>20</v>
      </c>
      <c r="I60" s="15">
        <f>SUM(Вед!I56)</f>
        <v>20</v>
      </c>
    </row>
    <row r="61" spans="1:9" s="3" customFormat="1" ht="24" x14ac:dyDescent="0.2">
      <c r="A61" s="9"/>
      <c r="B61" s="10" t="s">
        <v>19</v>
      </c>
      <c r="C61" s="10" t="s">
        <v>37</v>
      </c>
      <c r="D61" s="79">
        <v>1130240020</v>
      </c>
      <c r="E61" s="86"/>
      <c r="F61" s="65" t="s">
        <v>54</v>
      </c>
      <c r="G61" s="15">
        <f t="shared" ref="G61:I62" si="11">SUM(G62)</f>
        <v>76.599999999999994</v>
      </c>
      <c r="H61" s="15">
        <f t="shared" si="11"/>
        <v>76.599999999999994</v>
      </c>
      <c r="I61" s="15">
        <f t="shared" si="11"/>
        <v>76.599999999999994</v>
      </c>
    </row>
    <row r="62" spans="1:9" s="3" customFormat="1" ht="24" x14ac:dyDescent="0.2">
      <c r="A62" s="9"/>
      <c r="B62" s="10" t="s">
        <v>19</v>
      </c>
      <c r="C62" s="10" t="s">
        <v>37</v>
      </c>
      <c r="D62" s="79">
        <v>1130240020</v>
      </c>
      <c r="E62" s="64" t="s">
        <v>73</v>
      </c>
      <c r="F62" s="83" t="s">
        <v>74</v>
      </c>
      <c r="G62" s="15">
        <f t="shared" si="11"/>
        <v>76.599999999999994</v>
      </c>
      <c r="H62" s="15">
        <f t="shared" si="11"/>
        <v>76.599999999999994</v>
      </c>
      <c r="I62" s="15">
        <f t="shared" si="11"/>
        <v>76.599999999999994</v>
      </c>
    </row>
    <row r="63" spans="1:9" s="3" customFormat="1" ht="25.5" x14ac:dyDescent="0.2">
      <c r="A63" s="9"/>
      <c r="B63" s="10" t="s">
        <v>19</v>
      </c>
      <c r="C63" s="10" t="s">
        <v>37</v>
      </c>
      <c r="D63" s="79">
        <v>1130240020</v>
      </c>
      <c r="E63" s="64" t="s">
        <v>34</v>
      </c>
      <c r="F63" s="60" t="s">
        <v>35</v>
      </c>
      <c r="G63" s="15">
        <f>SUM(Вед!G59)</f>
        <v>76.599999999999994</v>
      </c>
      <c r="H63" s="15">
        <f>SUM(Вед!H59)</f>
        <v>76.599999999999994</v>
      </c>
      <c r="I63" s="15">
        <f>SUM(Вед!I59)</f>
        <v>76.599999999999994</v>
      </c>
    </row>
    <row r="64" spans="1:9" s="3" customFormat="1" x14ac:dyDescent="0.2">
      <c r="A64" s="30" t="s">
        <v>45</v>
      </c>
      <c r="B64" s="10" t="s">
        <v>6</v>
      </c>
      <c r="C64" s="10" t="s">
        <v>28</v>
      </c>
      <c r="D64" s="10"/>
      <c r="E64" s="64"/>
      <c r="F64" s="139" t="s">
        <v>61</v>
      </c>
      <c r="G64" s="15">
        <f t="shared" ref="G64:I69" si="12">SUM(G65)</f>
        <v>505.67700000000002</v>
      </c>
      <c r="H64" s="15">
        <f t="shared" si="12"/>
        <v>559.17899999999997</v>
      </c>
      <c r="I64" s="15">
        <f t="shared" si="12"/>
        <v>627.60599999999999</v>
      </c>
    </row>
    <row r="65" spans="1:9" s="3" customFormat="1" ht="76.5" customHeight="1" x14ac:dyDescent="0.2">
      <c r="A65" s="9"/>
      <c r="B65" s="10" t="s">
        <v>6</v>
      </c>
      <c r="C65" s="10" t="s">
        <v>28</v>
      </c>
      <c r="D65" s="10" t="s">
        <v>68</v>
      </c>
      <c r="E65" s="64"/>
      <c r="F65" s="24" t="s">
        <v>88</v>
      </c>
      <c r="G65" s="15">
        <f t="shared" si="12"/>
        <v>505.67700000000002</v>
      </c>
      <c r="H65" s="15">
        <f t="shared" si="12"/>
        <v>559.17899999999997</v>
      </c>
      <c r="I65" s="15">
        <f t="shared" si="12"/>
        <v>627.60599999999999</v>
      </c>
    </row>
    <row r="66" spans="1:9" s="3" customFormat="1" ht="26.25" customHeight="1" x14ac:dyDescent="0.2">
      <c r="A66" s="9"/>
      <c r="B66" s="10" t="s">
        <v>6</v>
      </c>
      <c r="C66" s="10" t="s">
        <v>28</v>
      </c>
      <c r="D66" s="10" t="s">
        <v>70</v>
      </c>
      <c r="E66" s="64"/>
      <c r="F66" s="78" t="s">
        <v>83</v>
      </c>
      <c r="G66" s="15">
        <f t="shared" si="12"/>
        <v>505.67700000000002</v>
      </c>
      <c r="H66" s="15">
        <f t="shared" si="12"/>
        <v>559.17899999999997</v>
      </c>
      <c r="I66" s="15">
        <f t="shared" si="12"/>
        <v>627.60599999999999</v>
      </c>
    </row>
    <row r="67" spans="1:9" s="3" customFormat="1" x14ac:dyDescent="0.2">
      <c r="A67" s="9"/>
      <c r="B67" s="10" t="s">
        <v>6</v>
      </c>
      <c r="C67" s="10" t="s">
        <v>62</v>
      </c>
      <c r="D67" s="10"/>
      <c r="E67" s="64"/>
      <c r="F67" s="91" t="s">
        <v>63</v>
      </c>
      <c r="G67" s="15">
        <f t="shared" si="12"/>
        <v>505.67700000000002</v>
      </c>
      <c r="H67" s="15">
        <f t="shared" si="12"/>
        <v>559.17899999999997</v>
      </c>
      <c r="I67" s="15">
        <f t="shared" si="12"/>
        <v>627.60599999999999</v>
      </c>
    </row>
    <row r="68" spans="1:9" s="3" customFormat="1" ht="25.5" x14ac:dyDescent="0.2">
      <c r="A68" s="9"/>
      <c r="B68" s="10" t="s">
        <v>6</v>
      </c>
      <c r="C68" s="10" t="s">
        <v>62</v>
      </c>
      <c r="D68" s="10" t="s">
        <v>123</v>
      </c>
      <c r="E68" s="64"/>
      <c r="F68" s="60" t="s">
        <v>64</v>
      </c>
      <c r="G68" s="15">
        <f t="shared" si="12"/>
        <v>505.67700000000002</v>
      </c>
      <c r="H68" s="15">
        <f t="shared" si="12"/>
        <v>559.17899999999997</v>
      </c>
      <c r="I68" s="15">
        <f t="shared" si="12"/>
        <v>627.60599999999999</v>
      </c>
    </row>
    <row r="69" spans="1:9" s="3" customFormat="1" ht="24" x14ac:dyDescent="0.2">
      <c r="A69" s="9"/>
      <c r="B69" s="10" t="s">
        <v>6</v>
      </c>
      <c r="C69" s="10" t="s">
        <v>62</v>
      </c>
      <c r="D69" s="10" t="s">
        <v>123</v>
      </c>
      <c r="E69" s="64" t="s">
        <v>73</v>
      </c>
      <c r="F69" s="83" t="s">
        <v>74</v>
      </c>
      <c r="G69" s="15">
        <f t="shared" si="12"/>
        <v>505.67700000000002</v>
      </c>
      <c r="H69" s="15">
        <f t="shared" si="12"/>
        <v>559.17899999999997</v>
      </c>
      <c r="I69" s="15">
        <f t="shared" si="12"/>
        <v>627.60599999999999</v>
      </c>
    </row>
    <row r="70" spans="1:9" s="3" customFormat="1" ht="25.5" x14ac:dyDescent="0.2">
      <c r="A70" s="9"/>
      <c r="B70" s="10" t="s">
        <v>6</v>
      </c>
      <c r="C70" s="10" t="s">
        <v>62</v>
      </c>
      <c r="D70" s="10" t="s">
        <v>123</v>
      </c>
      <c r="E70" s="64" t="s">
        <v>34</v>
      </c>
      <c r="F70" s="60" t="s">
        <v>35</v>
      </c>
      <c r="G70" s="15">
        <f>SUM(Вед!G66)</f>
        <v>505.67700000000002</v>
      </c>
      <c r="H70" s="15">
        <f>SUM(Вед!H66)</f>
        <v>559.17899999999997</v>
      </c>
      <c r="I70" s="15">
        <f>SUM(Вед!I66)</f>
        <v>627.60599999999999</v>
      </c>
    </row>
    <row r="71" spans="1:9" x14ac:dyDescent="0.2">
      <c r="A71" s="30" t="s">
        <v>49</v>
      </c>
      <c r="B71" s="59" t="s">
        <v>16</v>
      </c>
      <c r="C71" s="59" t="s">
        <v>28</v>
      </c>
      <c r="D71" s="25"/>
      <c r="E71" s="25"/>
      <c r="F71" s="20" t="s">
        <v>17</v>
      </c>
      <c r="G71" s="18">
        <f t="shared" ref="G71:I72" si="13">SUM(G72)</f>
        <v>477.7</v>
      </c>
      <c r="H71" s="18">
        <f t="shared" si="13"/>
        <v>381.16300000000001</v>
      </c>
      <c r="I71" s="18">
        <f t="shared" si="13"/>
        <v>274.68299999999999</v>
      </c>
    </row>
    <row r="72" spans="1:9" ht="74.25" customHeight="1" x14ac:dyDescent="0.2">
      <c r="A72" s="9"/>
      <c r="B72" s="10" t="s">
        <v>16</v>
      </c>
      <c r="C72" s="10" t="s">
        <v>28</v>
      </c>
      <c r="D72" s="10" t="s">
        <v>68</v>
      </c>
      <c r="E72" s="25"/>
      <c r="F72" s="24" t="s">
        <v>88</v>
      </c>
      <c r="G72" s="18">
        <f t="shared" si="13"/>
        <v>477.7</v>
      </c>
      <c r="H72" s="18">
        <f t="shared" si="13"/>
        <v>381.16300000000001</v>
      </c>
      <c r="I72" s="18">
        <f t="shared" si="13"/>
        <v>274.68299999999999</v>
      </c>
    </row>
    <row r="73" spans="1:9" ht="37.5" customHeight="1" x14ac:dyDescent="0.2">
      <c r="A73" s="9"/>
      <c r="B73" s="10" t="s">
        <v>16</v>
      </c>
      <c r="C73" s="10" t="s">
        <v>28</v>
      </c>
      <c r="D73" s="10" t="s">
        <v>70</v>
      </c>
      <c r="E73" s="25"/>
      <c r="F73" s="92" t="s">
        <v>84</v>
      </c>
      <c r="G73" s="18">
        <f>SUM(G78+G74)</f>
        <v>477.7</v>
      </c>
      <c r="H73" s="18">
        <f>SUM(H78+H74)</f>
        <v>381.16300000000001</v>
      </c>
      <c r="I73" s="18">
        <f>SUM(I78+I74)</f>
        <v>274.68299999999999</v>
      </c>
    </row>
    <row r="74" spans="1:9" hidden="1" x14ac:dyDescent="0.2">
      <c r="A74" s="9"/>
      <c r="B74" s="28" t="s">
        <v>16</v>
      </c>
      <c r="C74" s="28" t="s">
        <v>13</v>
      </c>
      <c r="D74" s="115"/>
      <c r="E74" s="116"/>
      <c r="F74" s="117" t="s">
        <v>98</v>
      </c>
      <c r="G74" s="18">
        <f>SUM(G75)</f>
        <v>0</v>
      </c>
      <c r="H74" s="18">
        <f>SUM(H75)</f>
        <v>0</v>
      </c>
      <c r="I74" s="18">
        <f>SUM(I75)</f>
        <v>0</v>
      </c>
    </row>
    <row r="75" spans="1:9" ht="24" hidden="1" x14ac:dyDescent="0.2">
      <c r="A75" s="9"/>
      <c r="B75" s="28" t="s">
        <v>16</v>
      </c>
      <c r="C75" s="28" t="s">
        <v>13</v>
      </c>
      <c r="D75" s="76" t="s">
        <v>96</v>
      </c>
      <c r="E75" s="37"/>
      <c r="F75" s="39" t="s">
        <v>97</v>
      </c>
      <c r="G75" s="126">
        <f t="shared" ref="G75:I76" si="14">SUM(G76)</f>
        <v>0</v>
      </c>
      <c r="H75" s="126">
        <f t="shared" si="14"/>
        <v>0</v>
      </c>
      <c r="I75" s="126">
        <f t="shared" si="14"/>
        <v>0</v>
      </c>
    </row>
    <row r="76" spans="1:9" ht="24" hidden="1" x14ac:dyDescent="0.2">
      <c r="A76" s="9"/>
      <c r="B76" s="28" t="s">
        <v>16</v>
      </c>
      <c r="C76" s="28" t="s">
        <v>13</v>
      </c>
      <c r="D76" s="76" t="s">
        <v>96</v>
      </c>
      <c r="E76" s="64" t="s">
        <v>73</v>
      </c>
      <c r="F76" s="83" t="s">
        <v>74</v>
      </c>
      <c r="G76" s="18">
        <f t="shared" si="14"/>
        <v>0</v>
      </c>
      <c r="H76" s="18">
        <f t="shared" si="14"/>
        <v>0</v>
      </c>
      <c r="I76" s="18">
        <f t="shared" si="14"/>
        <v>0</v>
      </c>
    </row>
    <row r="77" spans="1:9" ht="25.5" hidden="1" x14ac:dyDescent="0.2">
      <c r="A77" s="9"/>
      <c r="B77" s="28" t="s">
        <v>16</v>
      </c>
      <c r="C77" s="28" t="s">
        <v>13</v>
      </c>
      <c r="D77" s="76" t="s">
        <v>96</v>
      </c>
      <c r="E77" s="64" t="s">
        <v>34</v>
      </c>
      <c r="F77" s="60" t="s">
        <v>35</v>
      </c>
      <c r="G77" s="18">
        <f>SUM(Вед!G73)</f>
        <v>0</v>
      </c>
      <c r="H77" s="18">
        <f>SUM(Вед!H73)</f>
        <v>0</v>
      </c>
      <c r="I77" s="18">
        <f>SUM(Вед!I73)</f>
        <v>0</v>
      </c>
    </row>
    <row r="78" spans="1:9" s="3" customFormat="1" ht="12" customHeight="1" x14ac:dyDescent="0.2">
      <c r="A78" s="27"/>
      <c r="B78" s="28" t="s">
        <v>16</v>
      </c>
      <c r="C78" s="28" t="s">
        <v>19</v>
      </c>
      <c r="D78" s="28"/>
      <c r="E78" s="28"/>
      <c r="F78" s="33" t="s">
        <v>20</v>
      </c>
      <c r="G78" s="36">
        <f>SUM(G84+G90+G79+G87)</f>
        <v>477.7</v>
      </c>
      <c r="H78" s="36">
        <f t="shared" ref="H78:I78" si="15">SUM(H84+H90+H79+H87)</f>
        <v>381.16300000000001</v>
      </c>
      <c r="I78" s="36">
        <f t="shared" si="15"/>
        <v>274.68299999999999</v>
      </c>
    </row>
    <row r="79" spans="1:9" s="3" customFormat="1" ht="0.75" hidden="1" customHeight="1" x14ac:dyDescent="0.2">
      <c r="A79" s="27"/>
      <c r="B79" s="115" t="s">
        <v>16</v>
      </c>
      <c r="C79" s="115" t="s">
        <v>19</v>
      </c>
      <c r="D79" s="76" t="s">
        <v>102</v>
      </c>
      <c r="E79" s="40"/>
      <c r="F79" s="39" t="s">
        <v>103</v>
      </c>
      <c r="G79" s="89">
        <f>SUM(G80+G82)</f>
        <v>0</v>
      </c>
      <c r="H79" s="89"/>
      <c r="I79" s="89"/>
    </row>
    <row r="80" spans="1:9" s="3" customFormat="1" ht="24" hidden="1" x14ac:dyDescent="0.2">
      <c r="A80" s="27"/>
      <c r="B80" s="115" t="s">
        <v>16</v>
      </c>
      <c r="C80" s="115" t="s">
        <v>19</v>
      </c>
      <c r="D80" s="76" t="s">
        <v>102</v>
      </c>
      <c r="E80" s="114" t="s">
        <v>73</v>
      </c>
      <c r="F80" s="83" t="s">
        <v>74</v>
      </c>
      <c r="G80" s="125">
        <f>SUM(G81)</f>
        <v>0</v>
      </c>
      <c r="H80" s="89"/>
      <c r="I80" s="89"/>
    </row>
    <row r="81" spans="1:9" s="3" customFormat="1" ht="24" hidden="1" x14ac:dyDescent="0.2">
      <c r="A81" s="27"/>
      <c r="B81" s="115" t="s">
        <v>16</v>
      </c>
      <c r="C81" s="115" t="s">
        <v>19</v>
      </c>
      <c r="D81" s="76" t="s">
        <v>102</v>
      </c>
      <c r="E81" s="86" t="s">
        <v>34</v>
      </c>
      <c r="F81" s="65" t="s">
        <v>35</v>
      </c>
      <c r="G81" s="89">
        <f>SUM(Вед!G77)</f>
        <v>0</v>
      </c>
      <c r="H81" s="89"/>
      <c r="I81" s="89"/>
    </row>
    <row r="82" spans="1:9" s="3" customFormat="1" ht="36" hidden="1" x14ac:dyDescent="0.2">
      <c r="A82" s="27"/>
      <c r="B82" s="115" t="s">
        <v>16</v>
      </c>
      <c r="C82" s="115" t="s">
        <v>19</v>
      </c>
      <c r="D82" s="76" t="s">
        <v>102</v>
      </c>
      <c r="E82" s="86" t="s">
        <v>106</v>
      </c>
      <c r="F82" s="65" t="s">
        <v>107</v>
      </c>
      <c r="G82" s="89">
        <f>SUM(G83)</f>
        <v>0</v>
      </c>
      <c r="H82" s="89"/>
      <c r="I82" s="89"/>
    </row>
    <row r="83" spans="1:9" s="3" customFormat="1" hidden="1" x14ac:dyDescent="0.2">
      <c r="A83" s="27"/>
      <c r="B83" s="115" t="s">
        <v>16</v>
      </c>
      <c r="C83" s="115" t="s">
        <v>19</v>
      </c>
      <c r="D83" s="76" t="s">
        <v>102</v>
      </c>
      <c r="E83" s="86" t="s">
        <v>104</v>
      </c>
      <c r="F83" s="65" t="s">
        <v>105</v>
      </c>
      <c r="G83" s="89">
        <f>SUM(Вед!G79)</f>
        <v>0</v>
      </c>
      <c r="H83" s="89"/>
      <c r="I83" s="89"/>
    </row>
    <row r="84" spans="1:9" ht="24" x14ac:dyDescent="0.2">
      <c r="A84" s="9"/>
      <c r="B84" s="10" t="s">
        <v>16</v>
      </c>
      <c r="C84" s="10" t="s">
        <v>19</v>
      </c>
      <c r="D84" s="10" t="s">
        <v>124</v>
      </c>
      <c r="E84" s="16"/>
      <c r="F84" s="11" t="s">
        <v>55</v>
      </c>
      <c r="G84" s="18">
        <f>G85</f>
        <v>370</v>
      </c>
      <c r="H84" s="18">
        <f>H85</f>
        <v>331.16300000000001</v>
      </c>
      <c r="I84" s="18">
        <f>I85</f>
        <v>274.68299999999999</v>
      </c>
    </row>
    <row r="85" spans="1:9" ht="24" x14ac:dyDescent="0.2">
      <c r="A85" s="9"/>
      <c r="B85" s="10" t="s">
        <v>16</v>
      </c>
      <c r="C85" s="10" t="s">
        <v>19</v>
      </c>
      <c r="D85" s="10" t="s">
        <v>124</v>
      </c>
      <c r="E85" s="64" t="s">
        <v>73</v>
      </c>
      <c r="F85" s="83" t="s">
        <v>74</v>
      </c>
      <c r="G85" s="18">
        <f>SUM(G86)</f>
        <v>370</v>
      </c>
      <c r="H85" s="18">
        <f>SUM(H86)</f>
        <v>331.16300000000001</v>
      </c>
      <c r="I85" s="18">
        <f>SUM(I86)</f>
        <v>274.68299999999999</v>
      </c>
    </row>
    <row r="86" spans="1:9" ht="25.5" x14ac:dyDescent="0.2">
      <c r="A86" s="9"/>
      <c r="B86" s="10" t="s">
        <v>16</v>
      </c>
      <c r="C86" s="10" t="s">
        <v>19</v>
      </c>
      <c r="D86" s="10" t="s">
        <v>124</v>
      </c>
      <c r="E86" s="64" t="s">
        <v>34</v>
      </c>
      <c r="F86" s="60" t="s">
        <v>35</v>
      </c>
      <c r="G86" s="18">
        <f>SUM(Вед!G82)</f>
        <v>370</v>
      </c>
      <c r="H86" s="18">
        <f>SUM(Вед!H82)</f>
        <v>331.16300000000001</v>
      </c>
      <c r="I86" s="18">
        <f>SUM(Вед!I82)</f>
        <v>274.68299999999999</v>
      </c>
    </row>
    <row r="87" spans="1:9" s="146" customFormat="1" ht="24" x14ac:dyDescent="0.2">
      <c r="A87" s="9"/>
      <c r="B87" s="10" t="s">
        <v>16</v>
      </c>
      <c r="C87" s="10" t="s">
        <v>19</v>
      </c>
      <c r="D87" s="79">
        <v>1120240030</v>
      </c>
      <c r="E87" s="37"/>
      <c r="F87" s="39" t="s">
        <v>115</v>
      </c>
      <c r="G87" s="18">
        <f>G88</f>
        <v>20</v>
      </c>
      <c r="H87" s="18">
        <f>H88</f>
        <v>0</v>
      </c>
      <c r="I87" s="18">
        <f>I88</f>
        <v>0</v>
      </c>
    </row>
    <row r="88" spans="1:9" s="146" customFormat="1" ht="24" x14ac:dyDescent="0.2">
      <c r="A88" s="9"/>
      <c r="B88" s="10" t="s">
        <v>16</v>
      </c>
      <c r="C88" s="10" t="s">
        <v>19</v>
      </c>
      <c r="D88" s="79">
        <v>1120240030</v>
      </c>
      <c r="E88" s="64" t="s">
        <v>73</v>
      </c>
      <c r="F88" s="121" t="s">
        <v>74</v>
      </c>
      <c r="G88" s="18">
        <f>SUM(G89)</f>
        <v>20</v>
      </c>
      <c r="H88" s="18">
        <f>SUM(H89)</f>
        <v>0</v>
      </c>
      <c r="I88" s="18">
        <f>SUM(I89)</f>
        <v>0</v>
      </c>
    </row>
    <row r="89" spans="1:9" s="146" customFormat="1" ht="25.5" x14ac:dyDescent="0.2">
      <c r="A89" s="9"/>
      <c r="B89" s="10" t="s">
        <v>16</v>
      </c>
      <c r="C89" s="10" t="s">
        <v>19</v>
      </c>
      <c r="D89" s="79">
        <v>1120240030</v>
      </c>
      <c r="E89" s="64" t="s">
        <v>34</v>
      </c>
      <c r="F89" s="60" t="s">
        <v>35</v>
      </c>
      <c r="G89" s="175">
        <f>SUM(Вед!G85)</f>
        <v>20</v>
      </c>
      <c r="H89" s="175">
        <f>SUM(Вед!H85)</f>
        <v>0</v>
      </c>
      <c r="I89" s="175">
        <f>SUM(Вед!I85)</f>
        <v>0</v>
      </c>
    </row>
    <row r="90" spans="1:9" ht="39.75" customHeight="1" x14ac:dyDescent="0.2">
      <c r="A90" s="9"/>
      <c r="B90" s="10" t="s">
        <v>16</v>
      </c>
      <c r="C90" s="10" t="s">
        <v>19</v>
      </c>
      <c r="D90" s="10" t="s">
        <v>125</v>
      </c>
      <c r="E90" s="10"/>
      <c r="F90" s="17" t="s">
        <v>56</v>
      </c>
      <c r="G90" s="18">
        <f t="shared" ref="G90:I91" si="16">SUM(G91)</f>
        <v>87.7</v>
      </c>
      <c r="H90" s="18">
        <f t="shared" si="16"/>
        <v>50</v>
      </c>
      <c r="I90" s="18">
        <f t="shared" si="16"/>
        <v>0</v>
      </c>
    </row>
    <row r="91" spans="1:9" ht="28.5" customHeight="1" x14ac:dyDescent="0.2">
      <c r="A91" s="9"/>
      <c r="B91" s="10" t="s">
        <v>16</v>
      </c>
      <c r="C91" s="10" t="s">
        <v>19</v>
      </c>
      <c r="D91" s="10" t="s">
        <v>125</v>
      </c>
      <c r="E91" s="64" t="s">
        <v>73</v>
      </c>
      <c r="F91" s="83" t="s">
        <v>74</v>
      </c>
      <c r="G91" s="18">
        <f t="shared" si="16"/>
        <v>87.7</v>
      </c>
      <c r="H91" s="18">
        <f t="shared" si="16"/>
        <v>50</v>
      </c>
      <c r="I91" s="18">
        <f t="shared" si="16"/>
        <v>0</v>
      </c>
    </row>
    <row r="92" spans="1:9" ht="27" customHeight="1" x14ac:dyDescent="0.2">
      <c r="A92" s="9"/>
      <c r="B92" s="10" t="s">
        <v>16</v>
      </c>
      <c r="C92" s="10" t="s">
        <v>19</v>
      </c>
      <c r="D92" s="10" t="s">
        <v>125</v>
      </c>
      <c r="E92" s="64" t="s">
        <v>34</v>
      </c>
      <c r="F92" s="60" t="s">
        <v>35</v>
      </c>
      <c r="G92" s="18">
        <f>SUM(Вед!G88)</f>
        <v>87.7</v>
      </c>
      <c r="H92" s="18">
        <f>SUM(Вед!H88)</f>
        <v>50</v>
      </c>
      <c r="I92" s="18">
        <f>SUM(Вед!I88)</f>
        <v>0</v>
      </c>
    </row>
    <row r="93" spans="1:9" ht="36" x14ac:dyDescent="0.2">
      <c r="A93" s="8" t="s">
        <v>11</v>
      </c>
      <c r="B93" s="59" t="s">
        <v>27</v>
      </c>
      <c r="C93" s="59" t="s">
        <v>28</v>
      </c>
      <c r="D93" s="25"/>
      <c r="E93" s="25"/>
      <c r="F93" s="12" t="s">
        <v>29</v>
      </c>
      <c r="G93" s="19">
        <f t="shared" ref="G93:I98" si="17">SUM(G94)</f>
        <v>22</v>
      </c>
      <c r="H93" s="19">
        <f t="shared" si="17"/>
        <v>22</v>
      </c>
      <c r="I93" s="19">
        <f t="shared" si="17"/>
        <v>22</v>
      </c>
    </row>
    <row r="94" spans="1:9" ht="74.25" customHeight="1" x14ac:dyDescent="0.2">
      <c r="A94" s="9"/>
      <c r="B94" s="10" t="s">
        <v>27</v>
      </c>
      <c r="C94" s="10" t="s">
        <v>28</v>
      </c>
      <c r="D94" s="10" t="s">
        <v>68</v>
      </c>
      <c r="E94" s="25"/>
      <c r="F94" s="24" t="s">
        <v>88</v>
      </c>
      <c r="G94" s="18">
        <f t="shared" si="17"/>
        <v>22</v>
      </c>
      <c r="H94" s="18">
        <f t="shared" si="17"/>
        <v>22</v>
      </c>
      <c r="I94" s="18">
        <f t="shared" si="17"/>
        <v>22</v>
      </c>
    </row>
    <row r="95" spans="1:9" ht="24" x14ac:dyDescent="0.2">
      <c r="A95" s="9"/>
      <c r="B95" s="10" t="s">
        <v>27</v>
      </c>
      <c r="C95" s="10" t="s">
        <v>28</v>
      </c>
      <c r="D95" s="10" t="s">
        <v>67</v>
      </c>
      <c r="E95" s="25"/>
      <c r="F95" s="94" t="s">
        <v>81</v>
      </c>
      <c r="G95" s="18">
        <f t="shared" si="17"/>
        <v>22</v>
      </c>
      <c r="H95" s="18">
        <f t="shared" si="17"/>
        <v>22</v>
      </c>
      <c r="I95" s="18">
        <f t="shared" si="17"/>
        <v>22</v>
      </c>
    </row>
    <row r="96" spans="1:9" ht="24" x14ac:dyDescent="0.2">
      <c r="A96" s="27"/>
      <c r="B96" s="28" t="s">
        <v>27</v>
      </c>
      <c r="C96" s="28" t="s">
        <v>19</v>
      </c>
      <c r="D96" s="28"/>
      <c r="E96" s="28"/>
      <c r="F96" s="41" t="s">
        <v>57</v>
      </c>
      <c r="G96" s="18">
        <f t="shared" si="17"/>
        <v>22</v>
      </c>
      <c r="H96" s="18">
        <f t="shared" si="17"/>
        <v>22</v>
      </c>
      <c r="I96" s="18">
        <f t="shared" si="17"/>
        <v>22</v>
      </c>
    </row>
    <row r="97" spans="1:18" ht="24" x14ac:dyDescent="0.2">
      <c r="A97" s="9"/>
      <c r="B97" s="10" t="s">
        <v>27</v>
      </c>
      <c r="C97" s="10" t="s">
        <v>19</v>
      </c>
      <c r="D97" s="10" t="s">
        <v>126</v>
      </c>
      <c r="E97" s="10"/>
      <c r="F97" s="39" t="s">
        <v>80</v>
      </c>
      <c r="G97" s="18">
        <f t="shared" si="17"/>
        <v>22</v>
      </c>
      <c r="H97" s="18">
        <f t="shared" si="17"/>
        <v>22</v>
      </c>
      <c r="I97" s="18">
        <f t="shared" si="17"/>
        <v>22</v>
      </c>
      <c r="J97" s="42"/>
      <c r="K97" s="42"/>
      <c r="L97" s="42"/>
      <c r="M97" s="42"/>
      <c r="N97" s="42"/>
      <c r="O97" s="42"/>
      <c r="P97" s="42"/>
      <c r="Q97" s="42"/>
      <c r="R97" s="42"/>
    </row>
    <row r="98" spans="1:18" ht="15.75" customHeight="1" x14ac:dyDescent="0.2">
      <c r="A98" s="9"/>
      <c r="B98" s="39">
        <v>14</v>
      </c>
      <c r="C98" s="10" t="s">
        <v>19</v>
      </c>
      <c r="D98" s="10" t="s">
        <v>126</v>
      </c>
      <c r="E98" s="61" t="s">
        <v>76</v>
      </c>
      <c r="F98" s="81" t="s">
        <v>77</v>
      </c>
      <c r="G98" s="18">
        <f t="shared" si="17"/>
        <v>22</v>
      </c>
      <c r="H98" s="18">
        <f t="shared" si="17"/>
        <v>22</v>
      </c>
      <c r="I98" s="18">
        <f t="shared" si="17"/>
        <v>22</v>
      </c>
      <c r="J98" s="42"/>
      <c r="K98" s="42"/>
      <c r="L98" s="42"/>
      <c r="M98" s="42"/>
      <c r="N98" s="42"/>
      <c r="O98" s="42"/>
      <c r="P98" s="42"/>
      <c r="Q98" s="42"/>
      <c r="R98" s="42"/>
    </row>
    <row r="99" spans="1:18" ht="13.5" customHeight="1" x14ac:dyDescent="0.2">
      <c r="A99" s="43"/>
      <c r="B99" s="39">
        <v>14</v>
      </c>
      <c r="C99" s="10" t="s">
        <v>19</v>
      </c>
      <c r="D99" s="10" t="s">
        <v>126</v>
      </c>
      <c r="E99" s="39">
        <v>540</v>
      </c>
      <c r="F99" s="39" t="s">
        <v>21</v>
      </c>
      <c r="G99" s="18">
        <f>SUM(Вед!G95)</f>
        <v>22</v>
      </c>
      <c r="H99" s="18">
        <f>SUM(Вед!H95)</f>
        <v>22</v>
      </c>
      <c r="I99" s="18">
        <f>SUM(Вед!I95)</f>
        <v>22</v>
      </c>
    </row>
    <row r="100" spans="1:18" x14ac:dyDescent="0.2">
      <c r="A100" s="44"/>
      <c r="B100" s="37"/>
      <c r="C100" s="37"/>
      <c r="D100" s="37"/>
      <c r="E100" s="37"/>
      <c r="F100" s="12" t="s">
        <v>22</v>
      </c>
      <c r="G100" s="18">
        <f>SUM(G93+G71+G54+G45+G10+G64)</f>
        <v>2916.9270000000001</v>
      </c>
      <c r="H100" s="18">
        <f>SUM(H93+H71+H54+H45+H10+H64)</f>
        <v>2793.8920000000003</v>
      </c>
      <c r="I100" s="18">
        <f>SUM(I93+I71+I54+I45+I10+I64)</f>
        <v>2756.6390000000001</v>
      </c>
    </row>
  </sheetData>
  <mergeCells count="10">
    <mergeCell ref="B7:B8"/>
    <mergeCell ref="G7:I7"/>
    <mergeCell ref="C7:C8"/>
    <mergeCell ref="G2:I2"/>
    <mergeCell ref="F1:I1"/>
    <mergeCell ref="E7:E8"/>
    <mergeCell ref="F7:F8"/>
    <mergeCell ref="D7:D8"/>
    <mergeCell ref="A3:I5"/>
    <mergeCell ref="A7:A8"/>
  </mergeCells>
  <phoneticPr fontId="20" type="noConversion"/>
  <pageMargins left="0.19685039370078741" right="0" top="0.19685039370078741" bottom="0.19685039370078741" header="0.27559055118110237" footer="0.51181102362204722"/>
  <pageSetup paperSize="9" orientation="portrait"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tabSelected="1" workbookViewId="0">
      <selection activeCell="A16" sqref="A16"/>
    </sheetView>
  </sheetViews>
  <sheetFormatPr defaultColWidth="8.140625" defaultRowHeight="12.75" x14ac:dyDescent="0.2"/>
  <cols>
    <col min="1" max="1" width="3.7109375" style="2" customWidth="1"/>
    <col min="2" max="2" width="5" customWidth="1"/>
    <col min="3" max="3" width="4.85546875" customWidth="1"/>
    <col min="4" max="4" width="11.28515625" customWidth="1"/>
    <col min="5" max="5" width="4.5703125" customWidth="1"/>
    <col min="6" max="6" width="37.7109375" customWidth="1"/>
    <col min="7" max="7" width="9.42578125" customWidth="1"/>
    <col min="8" max="8" width="9.5703125" customWidth="1"/>
    <col min="9" max="9" width="9" customWidth="1"/>
  </cols>
  <sheetData>
    <row r="1" spans="1:9" s="73" customFormat="1" x14ac:dyDescent="0.2">
      <c r="A1" s="4"/>
      <c r="B1" s="5"/>
      <c r="C1" s="5"/>
      <c r="D1" s="5"/>
      <c r="E1" s="5"/>
      <c r="F1" s="199" t="s">
        <v>118</v>
      </c>
      <c r="G1" s="199"/>
      <c r="H1" s="200"/>
      <c r="I1" s="200"/>
    </row>
    <row r="2" spans="1:9" s="73" customFormat="1" ht="87" customHeight="1" x14ac:dyDescent="0.2">
      <c r="A2" s="4"/>
      <c r="B2" s="5"/>
      <c r="C2" s="5"/>
      <c r="D2" s="5"/>
      <c r="E2" s="5"/>
      <c r="F2" s="97"/>
      <c r="G2" s="189" t="s">
        <v>127</v>
      </c>
      <c r="H2" s="190"/>
      <c r="I2" s="190"/>
    </row>
    <row r="3" spans="1:9" s="1" customFormat="1" ht="62.25" customHeight="1" x14ac:dyDescent="0.2">
      <c r="A3" s="201" t="s">
        <v>111</v>
      </c>
      <c r="B3" s="201"/>
      <c r="C3" s="201"/>
      <c r="D3" s="201"/>
      <c r="E3" s="201"/>
      <c r="F3" s="201"/>
      <c r="G3" s="201"/>
      <c r="H3" s="183"/>
      <c r="I3" s="183"/>
    </row>
    <row r="4" spans="1:9" x14ac:dyDescent="0.2">
      <c r="A4" s="4"/>
      <c r="B4" s="5"/>
      <c r="C4" s="5"/>
      <c r="D4" s="5"/>
      <c r="E4" s="5"/>
      <c r="F4" s="5"/>
      <c r="G4" s="5"/>
    </row>
    <row r="5" spans="1:9" ht="37.5" customHeight="1" x14ac:dyDescent="0.2">
      <c r="A5" s="196" t="s">
        <v>23</v>
      </c>
      <c r="B5" s="192" t="s">
        <v>0</v>
      </c>
      <c r="C5" s="192" t="s">
        <v>1</v>
      </c>
      <c r="D5" s="192" t="s">
        <v>3</v>
      </c>
      <c r="E5" s="196" t="s">
        <v>2</v>
      </c>
      <c r="F5" s="192" t="s">
        <v>26</v>
      </c>
      <c r="G5" s="177" t="s">
        <v>91</v>
      </c>
      <c r="H5" s="178"/>
      <c r="I5" s="179"/>
    </row>
    <row r="6" spans="1:9" ht="22.5" customHeight="1" x14ac:dyDescent="0.2">
      <c r="A6" s="197"/>
      <c r="B6" s="193"/>
      <c r="C6" s="193"/>
      <c r="D6" s="193"/>
      <c r="E6" s="197"/>
      <c r="F6" s="193"/>
      <c r="G6" s="112">
        <v>2019</v>
      </c>
      <c r="H6" s="112">
        <v>2020</v>
      </c>
      <c r="I6" s="112">
        <v>2021</v>
      </c>
    </row>
    <row r="7" spans="1:9" x14ac:dyDescent="0.2">
      <c r="A7" s="6" t="s">
        <v>43</v>
      </c>
      <c r="B7" s="7">
        <v>2</v>
      </c>
      <c r="C7" s="7">
        <v>3</v>
      </c>
      <c r="D7" s="7">
        <v>4</v>
      </c>
      <c r="E7" s="6" t="s">
        <v>49</v>
      </c>
      <c r="F7" s="7">
        <v>6</v>
      </c>
      <c r="G7" s="32">
        <v>7</v>
      </c>
      <c r="H7" s="32">
        <v>8</v>
      </c>
      <c r="I7" s="32">
        <v>9</v>
      </c>
    </row>
    <row r="8" spans="1:9" ht="36" x14ac:dyDescent="0.2">
      <c r="A8" s="8" t="s">
        <v>8</v>
      </c>
      <c r="B8" s="8"/>
      <c r="C8" s="8"/>
      <c r="D8" s="8"/>
      <c r="E8" s="8"/>
      <c r="F8" s="20" t="s">
        <v>12</v>
      </c>
      <c r="G8" s="13">
        <f>G9+G67+G50+G41+G89+G60</f>
        <v>2916.9270000000001</v>
      </c>
      <c r="H8" s="13">
        <f>H9+H67+H50+H41+H89+H60</f>
        <v>2793.8920000000003</v>
      </c>
      <c r="I8" s="13">
        <f>I9+I67+I50+I41+I89+I60</f>
        <v>2756.6390000000001</v>
      </c>
    </row>
    <row r="9" spans="1:9" s="3" customFormat="1" x14ac:dyDescent="0.2">
      <c r="A9" s="30" t="s">
        <v>8</v>
      </c>
      <c r="B9" s="31" t="s">
        <v>5</v>
      </c>
      <c r="C9" s="31" t="s">
        <v>28</v>
      </c>
      <c r="D9" s="31"/>
      <c r="E9" s="31"/>
      <c r="F9" s="38" t="s">
        <v>4</v>
      </c>
      <c r="G9" s="74">
        <f>SUM(G10+G27+G30)</f>
        <v>1657.0500000000002</v>
      </c>
      <c r="H9" s="74">
        <f t="shared" ref="H9:I9" si="0">SUM(H10+H27+H30)</f>
        <v>1657.0500000000002</v>
      </c>
      <c r="I9" s="74">
        <f t="shared" si="0"/>
        <v>1657.0500000000002</v>
      </c>
    </row>
    <row r="10" spans="1:9" ht="57.75" customHeight="1" x14ac:dyDescent="0.2">
      <c r="A10" s="9" t="s">
        <v>8</v>
      </c>
      <c r="B10" s="10" t="s">
        <v>5</v>
      </c>
      <c r="C10" s="10" t="s">
        <v>6</v>
      </c>
      <c r="D10" s="10"/>
      <c r="E10" s="61"/>
      <c r="F10" s="11" t="s">
        <v>18</v>
      </c>
      <c r="G10" s="14">
        <f>SUM(G11)</f>
        <v>1655.9</v>
      </c>
      <c r="H10" s="14">
        <f>SUM(H16)</f>
        <v>1655.9</v>
      </c>
      <c r="I10" s="14">
        <f>SUM(I16)</f>
        <v>1655.9</v>
      </c>
    </row>
    <row r="11" spans="1:9" ht="79.5" customHeight="1" x14ac:dyDescent="0.2">
      <c r="A11" s="9" t="s">
        <v>8</v>
      </c>
      <c r="B11" s="10" t="s">
        <v>5</v>
      </c>
      <c r="C11" s="10" t="s">
        <v>6</v>
      </c>
      <c r="D11" s="10" t="s">
        <v>68</v>
      </c>
      <c r="E11" s="61"/>
      <c r="F11" s="24" t="s">
        <v>88</v>
      </c>
      <c r="G11" s="14">
        <f>SUM(G16+G12)</f>
        <v>1655.9</v>
      </c>
      <c r="H11" s="14">
        <f>SUM(H16)</f>
        <v>1655.9</v>
      </c>
      <c r="I11" s="14">
        <f>SUM(I16)</f>
        <v>1655.9</v>
      </c>
    </row>
    <row r="12" spans="1:9" ht="25.5" hidden="1" customHeight="1" x14ac:dyDescent="0.2">
      <c r="A12" s="9" t="s">
        <v>8</v>
      </c>
      <c r="B12" s="10" t="s">
        <v>5</v>
      </c>
      <c r="C12" s="10" t="s">
        <v>6</v>
      </c>
      <c r="D12" s="10" t="s">
        <v>67</v>
      </c>
      <c r="E12" s="61"/>
      <c r="F12" s="24" t="s">
        <v>100</v>
      </c>
      <c r="G12" s="14">
        <f>SUM(G13)</f>
        <v>0</v>
      </c>
      <c r="H12" s="14"/>
      <c r="I12" s="14"/>
    </row>
    <row r="13" spans="1:9" ht="25.5" hidden="1" customHeight="1" x14ac:dyDescent="0.2">
      <c r="A13" s="9" t="s">
        <v>8</v>
      </c>
      <c r="B13" s="10" t="s">
        <v>5</v>
      </c>
      <c r="C13" s="10" t="s">
        <v>6</v>
      </c>
      <c r="D13" s="10" t="s">
        <v>101</v>
      </c>
      <c r="E13" s="61"/>
      <c r="F13" s="120" t="s">
        <v>99</v>
      </c>
      <c r="G13" s="14">
        <f>SUM(G14)</f>
        <v>0</v>
      </c>
      <c r="H13" s="14"/>
      <c r="I13" s="14"/>
    </row>
    <row r="14" spans="1:9" ht="24.75" hidden="1" customHeight="1" x14ac:dyDescent="0.2">
      <c r="A14" s="9" t="s">
        <v>8</v>
      </c>
      <c r="B14" s="10" t="s">
        <v>5</v>
      </c>
      <c r="C14" s="10" t="s">
        <v>6</v>
      </c>
      <c r="D14" s="10" t="s">
        <v>101</v>
      </c>
      <c r="E14" s="114" t="s">
        <v>73</v>
      </c>
      <c r="F14" s="121" t="s">
        <v>74</v>
      </c>
      <c r="G14" s="14">
        <f>SUM(G15)</f>
        <v>0</v>
      </c>
      <c r="H14" s="14"/>
      <c r="I14" s="14"/>
    </row>
    <row r="15" spans="1:9" ht="27.75" hidden="1" customHeight="1" x14ac:dyDescent="0.2">
      <c r="A15" s="9" t="s">
        <v>8</v>
      </c>
      <c r="B15" s="10" t="s">
        <v>5</v>
      </c>
      <c r="C15" s="10" t="s">
        <v>6</v>
      </c>
      <c r="D15" s="10" t="s">
        <v>101</v>
      </c>
      <c r="E15" s="114" t="s">
        <v>34</v>
      </c>
      <c r="F15" s="60" t="s">
        <v>35</v>
      </c>
      <c r="G15" s="147"/>
      <c r="H15" s="147"/>
      <c r="I15" s="147"/>
    </row>
    <row r="16" spans="1:9" x14ac:dyDescent="0.2">
      <c r="A16" s="9" t="s">
        <v>8</v>
      </c>
      <c r="B16" s="10" t="s">
        <v>5</v>
      </c>
      <c r="C16" s="10" t="s">
        <v>6</v>
      </c>
      <c r="D16" s="10" t="s">
        <v>78</v>
      </c>
      <c r="E16" s="64"/>
      <c r="F16" s="91" t="s">
        <v>50</v>
      </c>
      <c r="G16" s="14">
        <f t="shared" ref="G16:I16" si="1">SUM(G17)</f>
        <v>1655.9</v>
      </c>
      <c r="H16" s="14">
        <f t="shared" si="1"/>
        <v>1655.9</v>
      </c>
      <c r="I16" s="14">
        <f t="shared" si="1"/>
        <v>1655.9</v>
      </c>
    </row>
    <row r="17" spans="1:9" ht="38.25" x14ac:dyDescent="0.2">
      <c r="A17" s="9" t="s">
        <v>8</v>
      </c>
      <c r="B17" s="10" t="s">
        <v>5</v>
      </c>
      <c r="C17" s="10" t="s">
        <v>6</v>
      </c>
      <c r="D17" s="10" t="s">
        <v>79</v>
      </c>
      <c r="E17" s="64"/>
      <c r="F17" s="60" t="s">
        <v>51</v>
      </c>
      <c r="G17" s="14">
        <f>SUM(G18+G23)</f>
        <v>1655.9</v>
      </c>
      <c r="H17" s="14">
        <f>SUM(H18+H23)</f>
        <v>1655.9</v>
      </c>
      <c r="I17" s="14">
        <f>SUM(I18+I23)</f>
        <v>1655.9</v>
      </c>
    </row>
    <row r="18" spans="1:9" ht="24" x14ac:dyDescent="0.2">
      <c r="A18" s="27" t="s">
        <v>8</v>
      </c>
      <c r="B18" s="28" t="s">
        <v>5</v>
      </c>
      <c r="C18" s="28" t="s">
        <v>6</v>
      </c>
      <c r="D18" s="28" t="s">
        <v>120</v>
      </c>
      <c r="E18" s="63"/>
      <c r="F18" s="26" t="s">
        <v>52</v>
      </c>
      <c r="G18" s="29">
        <f>SUM(G19+G21)</f>
        <v>1095.9000000000001</v>
      </c>
      <c r="H18" s="29">
        <f>SUM(H19+H21)</f>
        <v>1095.9000000000001</v>
      </c>
      <c r="I18" s="29">
        <f>SUM(I19+I21)</f>
        <v>1095.9000000000001</v>
      </c>
    </row>
    <row r="19" spans="1:9" ht="81.75" customHeight="1" x14ac:dyDescent="0.2">
      <c r="A19" s="82">
        <v>601</v>
      </c>
      <c r="B19" s="84" t="s">
        <v>5</v>
      </c>
      <c r="C19" s="84" t="s">
        <v>6</v>
      </c>
      <c r="D19" s="28" t="s">
        <v>120</v>
      </c>
      <c r="E19" s="80">
        <v>100</v>
      </c>
      <c r="F19" s="81" t="s">
        <v>72</v>
      </c>
      <c r="G19" s="29">
        <f>SUM(G20)</f>
        <v>592</v>
      </c>
      <c r="H19" s="29">
        <f>SUM(H20)</f>
        <v>592</v>
      </c>
      <c r="I19" s="29">
        <f>SUM(I20)</f>
        <v>592</v>
      </c>
    </row>
    <row r="20" spans="1:9" ht="24" x14ac:dyDescent="0.2">
      <c r="A20" s="9" t="s">
        <v>8</v>
      </c>
      <c r="B20" s="10" t="s">
        <v>5</v>
      </c>
      <c r="C20" s="10" t="s">
        <v>6</v>
      </c>
      <c r="D20" s="28" t="s">
        <v>120</v>
      </c>
      <c r="E20" s="64" t="s">
        <v>32</v>
      </c>
      <c r="F20" s="65" t="s">
        <v>33</v>
      </c>
      <c r="G20" s="66">
        <v>592</v>
      </c>
      <c r="H20" s="66">
        <v>592</v>
      </c>
      <c r="I20" s="66">
        <v>592</v>
      </c>
    </row>
    <row r="21" spans="1:9" ht="24" x14ac:dyDescent="0.2">
      <c r="A21" s="82">
        <v>701</v>
      </c>
      <c r="B21" s="84" t="s">
        <v>5</v>
      </c>
      <c r="C21" s="84" t="s">
        <v>6</v>
      </c>
      <c r="D21" s="28" t="s">
        <v>120</v>
      </c>
      <c r="E21" s="64" t="s">
        <v>73</v>
      </c>
      <c r="F21" s="83" t="s">
        <v>74</v>
      </c>
      <c r="G21" s="66">
        <f>SUM(G22)</f>
        <v>503.9</v>
      </c>
      <c r="H21" s="66">
        <f>SUM(H22)</f>
        <v>503.9</v>
      </c>
      <c r="I21" s="66">
        <f>SUM(I22)</f>
        <v>503.9</v>
      </c>
    </row>
    <row r="22" spans="1:9" ht="25.5" x14ac:dyDescent="0.2">
      <c r="A22" s="9" t="s">
        <v>8</v>
      </c>
      <c r="B22" s="10" t="s">
        <v>5</v>
      </c>
      <c r="C22" s="10" t="s">
        <v>6</v>
      </c>
      <c r="D22" s="28" t="s">
        <v>120</v>
      </c>
      <c r="E22" s="64" t="s">
        <v>34</v>
      </c>
      <c r="F22" s="60" t="s">
        <v>35</v>
      </c>
      <c r="G22" s="66">
        <v>503.9</v>
      </c>
      <c r="H22" s="66">
        <v>503.9</v>
      </c>
      <c r="I22" s="66">
        <v>503.9</v>
      </c>
    </row>
    <row r="23" spans="1:9" ht="24" x14ac:dyDescent="0.2">
      <c r="A23" s="27" t="s">
        <v>8</v>
      </c>
      <c r="B23" s="28" t="s">
        <v>5</v>
      </c>
      <c r="C23" s="28" t="s">
        <v>6</v>
      </c>
      <c r="D23" s="28" t="s">
        <v>121</v>
      </c>
      <c r="E23" s="63"/>
      <c r="F23" s="26" t="s">
        <v>53</v>
      </c>
      <c r="G23" s="29">
        <f>G24</f>
        <v>560</v>
      </c>
      <c r="H23" s="29">
        <f>H24</f>
        <v>560</v>
      </c>
      <c r="I23" s="29">
        <f>I24</f>
        <v>560</v>
      </c>
    </row>
    <row r="24" spans="1:9" ht="83.25" customHeight="1" x14ac:dyDescent="0.2">
      <c r="A24" s="82">
        <v>701</v>
      </c>
      <c r="B24" s="84" t="s">
        <v>5</v>
      </c>
      <c r="C24" s="84" t="s">
        <v>6</v>
      </c>
      <c r="D24" s="28" t="s">
        <v>121</v>
      </c>
      <c r="E24" s="80">
        <v>100</v>
      </c>
      <c r="F24" s="81" t="s">
        <v>72</v>
      </c>
      <c r="G24" s="29">
        <f>SUM(G25)</f>
        <v>560</v>
      </c>
      <c r="H24" s="29">
        <f>SUM(H25)</f>
        <v>560</v>
      </c>
      <c r="I24" s="29">
        <f>SUM(I25)</f>
        <v>560</v>
      </c>
    </row>
    <row r="25" spans="1:9" s="3" customFormat="1" ht="24" x14ac:dyDescent="0.2">
      <c r="A25" s="9" t="s">
        <v>8</v>
      </c>
      <c r="B25" s="10" t="s">
        <v>5</v>
      </c>
      <c r="C25" s="10" t="s">
        <v>6</v>
      </c>
      <c r="D25" s="28" t="s">
        <v>121</v>
      </c>
      <c r="E25" s="64" t="s">
        <v>32</v>
      </c>
      <c r="F25" s="65" t="s">
        <v>33</v>
      </c>
      <c r="G25" s="66">
        <v>560</v>
      </c>
      <c r="H25" s="66">
        <v>560</v>
      </c>
      <c r="I25" s="66">
        <v>560</v>
      </c>
    </row>
    <row r="26" spans="1:9" s="3" customFormat="1" x14ac:dyDescent="0.2">
      <c r="A26" s="9" t="s">
        <v>8</v>
      </c>
      <c r="B26" s="10" t="s">
        <v>5</v>
      </c>
      <c r="C26" s="10" t="s">
        <v>30</v>
      </c>
      <c r="D26" s="10"/>
      <c r="E26" s="64"/>
      <c r="F26" s="67" t="s">
        <v>24</v>
      </c>
      <c r="G26" s="66">
        <f>SUM(G27)</f>
        <v>1</v>
      </c>
      <c r="H26" s="66">
        <f>SUM(H27)</f>
        <v>1</v>
      </c>
      <c r="I26" s="66">
        <f>SUM(I27)</f>
        <v>1</v>
      </c>
    </row>
    <row r="27" spans="1:9" s="3" customFormat="1" x14ac:dyDescent="0.2">
      <c r="A27" s="9" t="s">
        <v>8</v>
      </c>
      <c r="B27" s="10" t="s">
        <v>5</v>
      </c>
      <c r="C27" s="10" t="s">
        <v>30</v>
      </c>
      <c r="D27" s="10" t="s">
        <v>122</v>
      </c>
      <c r="E27" s="64"/>
      <c r="F27" s="65" t="s">
        <v>25</v>
      </c>
      <c r="G27" s="66">
        <f t="shared" ref="G27:I28" si="2">SUM(G28)</f>
        <v>1</v>
      </c>
      <c r="H27" s="66">
        <f t="shared" si="2"/>
        <v>1</v>
      </c>
      <c r="I27" s="66">
        <f t="shared" si="2"/>
        <v>1</v>
      </c>
    </row>
    <row r="28" spans="1:9" s="3" customFormat="1" x14ac:dyDescent="0.2">
      <c r="A28" s="85">
        <v>701</v>
      </c>
      <c r="B28" s="86" t="s">
        <v>5</v>
      </c>
      <c r="C28" s="86" t="s">
        <v>30</v>
      </c>
      <c r="D28" s="10" t="s">
        <v>122</v>
      </c>
      <c r="E28" s="87">
        <v>800</v>
      </c>
      <c r="F28" s="83" t="s">
        <v>75</v>
      </c>
      <c r="G28" s="66">
        <f t="shared" si="2"/>
        <v>1</v>
      </c>
      <c r="H28" s="66">
        <f t="shared" si="2"/>
        <v>1</v>
      </c>
      <c r="I28" s="66">
        <f t="shared" si="2"/>
        <v>1</v>
      </c>
    </row>
    <row r="29" spans="1:9" s="3" customFormat="1" ht="12" customHeight="1" x14ac:dyDescent="0.2">
      <c r="A29" s="9" t="s">
        <v>8</v>
      </c>
      <c r="B29" s="10" t="s">
        <v>5</v>
      </c>
      <c r="C29" s="10" t="s">
        <v>30</v>
      </c>
      <c r="D29" s="10" t="s">
        <v>122</v>
      </c>
      <c r="E29" s="68">
        <v>870</v>
      </c>
      <c r="F29" s="65" t="s">
        <v>31</v>
      </c>
      <c r="G29" s="15">
        <v>1</v>
      </c>
      <c r="H29" s="15">
        <v>1</v>
      </c>
      <c r="I29" s="15">
        <v>1</v>
      </c>
    </row>
    <row r="30" spans="1:9" s="3" customFormat="1" ht="26.25" customHeight="1" x14ac:dyDescent="0.2">
      <c r="A30" s="9" t="s">
        <v>8</v>
      </c>
      <c r="B30" s="10" t="s">
        <v>5</v>
      </c>
      <c r="C30" s="10" t="s">
        <v>46</v>
      </c>
      <c r="D30" s="10" t="s">
        <v>67</v>
      </c>
      <c r="E30" s="61"/>
      <c r="F30" s="24" t="s">
        <v>81</v>
      </c>
      <c r="G30" s="14">
        <f>SUM(G31)</f>
        <v>0.15</v>
      </c>
      <c r="H30" s="14">
        <f>SUM(H31)</f>
        <v>0.15</v>
      </c>
      <c r="I30" s="14">
        <f>SUM(I31)</f>
        <v>0.15</v>
      </c>
    </row>
    <row r="31" spans="1:9" s="3" customFormat="1" ht="15.75" customHeight="1" x14ac:dyDescent="0.2">
      <c r="A31" s="9" t="s">
        <v>8</v>
      </c>
      <c r="B31" s="10" t="s">
        <v>5</v>
      </c>
      <c r="C31" s="10" t="s">
        <v>46</v>
      </c>
      <c r="D31" s="10"/>
      <c r="E31" s="10"/>
      <c r="F31" s="77" t="s">
        <v>47</v>
      </c>
      <c r="G31" s="14">
        <f>SUM(G32+G38+G35)</f>
        <v>0.15</v>
      </c>
      <c r="H31" s="14">
        <f>SUM(H32+H38)</f>
        <v>0.15</v>
      </c>
      <c r="I31" s="14">
        <f>SUM(I32+I38)</f>
        <v>0.15</v>
      </c>
    </row>
    <row r="32" spans="1:9" s="3" customFormat="1" ht="93" customHeight="1" x14ac:dyDescent="0.2">
      <c r="A32" s="9" t="s">
        <v>8</v>
      </c>
      <c r="B32" s="10" t="s">
        <v>5</v>
      </c>
      <c r="C32" s="10" t="s">
        <v>46</v>
      </c>
      <c r="D32" s="10" t="s">
        <v>92</v>
      </c>
      <c r="E32" s="61"/>
      <c r="F32" s="11" t="s">
        <v>60</v>
      </c>
      <c r="G32" s="14">
        <f t="shared" ref="G32:I33" si="3">SUM(G33)</f>
        <v>0.15</v>
      </c>
      <c r="H32" s="14">
        <f t="shared" si="3"/>
        <v>0.15</v>
      </c>
      <c r="I32" s="14">
        <f t="shared" si="3"/>
        <v>0.15</v>
      </c>
    </row>
    <row r="33" spans="1:10" s="3" customFormat="1" ht="28.5" customHeight="1" x14ac:dyDescent="0.2">
      <c r="A33" s="9" t="s">
        <v>8</v>
      </c>
      <c r="B33" s="10" t="s">
        <v>5</v>
      </c>
      <c r="C33" s="10" t="s">
        <v>46</v>
      </c>
      <c r="D33" s="10" t="s">
        <v>92</v>
      </c>
      <c r="E33" s="64" t="s">
        <v>73</v>
      </c>
      <c r="F33" s="83" t="s">
        <v>74</v>
      </c>
      <c r="G33" s="14">
        <f t="shared" si="3"/>
        <v>0.15</v>
      </c>
      <c r="H33" s="14">
        <f t="shared" si="3"/>
        <v>0.15</v>
      </c>
      <c r="I33" s="14">
        <f t="shared" si="3"/>
        <v>0.15</v>
      </c>
    </row>
    <row r="34" spans="1:10" s="3" customFormat="1" ht="22.5" customHeight="1" x14ac:dyDescent="0.2">
      <c r="A34" s="9" t="s">
        <v>8</v>
      </c>
      <c r="B34" s="10" t="s">
        <v>5</v>
      </c>
      <c r="C34" s="10" t="s">
        <v>46</v>
      </c>
      <c r="D34" s="10" t="s">
        <v>92</v>
      </c>
      <c r="E34" s="64" t="s">
        <v>34</v>
      </c>
      <c r="F34" s="60" t="s">
        <v>35</v>
      </c>
      <c r="G34" s="14">
        <v>0.15</v>
      </c>
      <c r="H34" s="14">
        <v>0.15</v>
      </c>
      <c r="I34" s="14">
        <v>0.15</v>
      </c>
    </row>
    <row r="35" spans="1:10" s="3" customFormat="1" ht="111.75" hidden="1" customHeight="1" x14ac:dyDescent="0.2">
      <c r="A35" s="148" t="s">
        <v>8</v>
      </c>
      <c r="B35" s="149" t="s">
        <v>5</v>
      </c>
      <c r="C35" s="149" t="s">
        <v>46</v>
      </c>
      <c r="D35" s="149" t="s">
        <v>109</v>
      </c>
      <c r="E35" s="150"/>
      <c r="F35" s="151" t="s">
        <v>108</v>
      </c>
      <c r="G35" s="152">
        <f t="shared" ref="G35:I36" si="4">SUM(G36)</f>
        <v>0</v>
      </c>
      <c r="H35" s="152">
        <f t="shared" si="4"/>
        <v>0</v>
      </c>
      <c r="I35" s="152">
        <f t="shared" si="4"/>
        <v>0</v>
      </c>
    </row>
    <row r="36" spans="1:10" s="3" customFormat="1" ht="23.25" hidden="1" customHeight="1" x14ac:dyDescent="0.2">
      <c r="A36" s="148" t="s">
        <v>8</v>
      </c>
      <c r="B36" s="149" t="s">
        <v>5</v>
      </c>
      <c r="C36" s="149" t="s">
        <v>46</v>
      </c>
      <c r="D36" s="149" t="s">
        <v>109</v>
      </c>
      <c r="E36" s="153">
        <v>100</v>
      </c>
      <c r="F36" s="154" t="s">
        <v>72</v>
      </c>
      <c r="G36" s="152">
        <f t="shared" si="4"/>
        <v>0</v>
      </c>
      <c r="H36" s="152">
        <f t="shared" si="4"/>
        <v>0</v>
      </c>
      <c r="I36" s="152">
        <f t="shared" si="4"/>
        <v>0</v>
      </c>
    </row>
    <row r="37" spans="1:10" s="3" customFormat="1" ht="23.25" hidden="1" customHeight="1" x14ac:dyDescent="0.2">
      <c r="A37" s="148" t="s">
        <v>8</v>
      </c>
      <c r="B37" s="149" t="s">
        <v>5</v>
      </c>
      <c r="C37" s="149" t="s">
        <v>46</v>
      </c>
      <c r="D37" s="149" t="s">
        <v>109</v>
      </c>
      <c r="E37" s="150" t="s">
        <v>32</v>
      </c>
      <c r="F37" s="155" t="s">
        <v>33</v>
      </c>
      <c r="G37" s="152"/>
      <c r="H37" s="147"/>
      <c r="I37" s="147"/>
      <c r="J37" s="118"/>
    </row>
    <row r="38" spans="1:10" ht="54" hidden="1" customHeight="1" x14ac:dyDescent="0.2">
      <c r="A38" s="128" t="s">
        <v>8</v>
      </c>
      <c r="B38" s="129" t="s">
        <v>5</v>
      </c>
      <c r="C38" s="129" t="s">
        <v>46</v>
      </c>
      <c r="D38" s="5" t="s">
        <v>94</v>
      </c>
      <c r="E38" s="130"/>
      <c r="F38" s="127" t="s">
        <v>95</v>
      </c>
      <c r="G38" s="14">
        <f t="shared" ref="G38:I39" si="5">SUM(G39)</f>
        <v>0</v>
      </c>
      <c r="H38" s="14">
        <f t="shared" si="5"/>
        <v>0</v>
      </c>
      <c r="I38" s="14">
        <f t="shared" si="5"/>
        <v>0</v>
      </c>
    </row>
    <row r="39" spans="1:10" ht="24" hidden="1" x14ac:dyDescent="0.2">
      <c r="A39" s="9" t="s">
        <v>8</v>
      </c>
      <c r="B39" s="10" t="s">
        <v>5</v>
      </c>
      <c r="C39" s="10" t="s">
        <v>46</v>
      </c>
      <c r="D39" s="76" t="s">
        <v>94</v>
      </c>
      <c r="E39" s="64" t="s">
        <v>73</v>
      </c>
      <c r="F39" s="83" t="s">
        <v>74</v>
      </c>
      <c r="G39" s="14">
        <f t="shared" si="5"/>
        <v>0</v>
      </c>
      <c r="H39" s="14">
        <f t="shared" si="5"/>
        <v>0</v>
      </c>
      <c r="I39" s="14">
        <f t="shared" si="5"/>
        <v>0</v>
      </c>
    </row>
    <row r="40" spans="1:10" ht="25.5" hidden="1" x14ac:dyDescent="0.2">
      <c r="A40" s="9" t="s">
        <v>8</v>
      </c>
      <c r="B40" s="10" t="s">
        <v>5</v>
      </c>
      <c r="C40" s="10" t="s">
        <v>46</v>
      </c>
      <c r="D40" s="76" t="s">
        <v>94</v>
      </c>
      <c r="E40" s="64" t="s">
        <v>34</v>
      </c>
      <c r="F40" s="60" t="s">
        <v>35</v>
      </c>
      <c r="G40" s="14"/>
      <c r="H40" s="14"/>
      <c r="I40" s="14"/>
    </row>
    <row r="41" spans="1:10" s="3" customFormat="1" x14ac:dyDescent="0.2">
      <c r="A41" s="8" t="s">
        <v>8</v>
      </c>
      <c r="B41" s="59" t="s">
        <v>13</v>
      </c>
      <c r="C41" s="59" t="s">
        <v>28</v>
      </c>
      <c r="D41" s="59"/>
      <c r="E41" s="88"/>
      <c r="F41" s="20" t="s">
        <v>14</v>
      </c>
      <c r="G41" s="140">
        <f>SUM(G42)</f>
        <v>77.900000000000006</v>
      </c>
      <c r="H41" s="140">
        <f t="shared" ref="H41:I44" si="6">SUM(H42)</f>
        <v>77.900000000000006</v>
      </c>
      <c r="I41" s="140">
        <f t="shared" si="6"/>
        <v>78.7</v>
      </c>
    </row>
    <row r="42" spans="1:10" s="3" customFormat="1" ht="84.75" customHeight="1" x14ac:dyDescent="0.2">
      <c r="A42" s="9" t="s">
        <v>8</v>
      </c>
      <c r="B42" s="10" t="s">
        <v>13</v>
      </c>
      <c r="C42" s="10" t="s">
        <v>28</v>
      </c>
      <c r="D42" s="10" t="s">
        <v>68</v>
      </c>
      <c r="E42" s="61"/>
      <c r="F42" s="24" t="s">
        <v>88</v>
      </c>
      <c r="G42" s="66">
        <f>SUM(G43)</f>
        <v>77.900000000000006</v>
      </c>
      <c r="H42" s="66">
        <f t="shared" si="6"/>
        <v>77.900000000000006</v>
      </c>
      <c r="I42" s="66">
        <f t="shared" si="6"/>
        <v>78.7</v>
      </c>
    </row>
    <row r="43" spans="1:10" s="3" customFormat="1" ht="24" x14ac:dyDescent="0.2">
      <c r="A43" s="9" t="s">
        <v>8</v>
      </c>
      <c r="B43" s="10" t="s">
        <v>13</v>
      </c>
      <c r="C43" s="10" t="s">
        <v>28</v>
      </c>
      <c r="D43" s="10" t="s">
        <v>67</v>
      </c>
      <c r="E43" s="61"/>
      <c r="F43" s="24" t="s">
        <v>81</v>
      </c>
      <c r="G43" s="66">
        <f>SUM(G44)</f>
        <v>77.900000000000006</v>
      </c>
      <c r="H43" s="66">
        <f t="shared" si="6"/>
        <v>77.900000000000006</v>
      </c>
      <c r="I43" s="66">
        <f t="shared" si="6"/>
        <v>78.7</v>
      </c>
    </row>
    <row r="44" spans="1:10" s="3" customFormat="1" ht="33" customHeight="1" x14ac:dyDescent="0.2">
      <c r="A44" s="27" t="s">
        <v>8</v>
      </c>
      <c r="B44" s="28" t="s">
        <v>13</v>
      </c>
      <c r="C44" s="28" t="s">
        <v>19</v>
      </c>
      <c r="D44" s="28"/>
      <c r="E44" s="63"/>
      <c r="F44" s="33" t="s">
        <v>15</v>
      </c>
      <c r="G44" s="69">
        <f>SUM(G45)</f>
        <v>77.900000000000006</v>
      </c>
      <c r="H44" s="69">
        <f t="shared" si="6"/>
        <v>77.900000000000006</v>
      </c>
      <c r="I44" s="69">
        <f t="shared" si="6"/>
        <v>78.7</v>
      </c>
    </row>
    <row r="45" spans="1:10" s="3" customFormat="1" ht="36" x14ac:dyDescent="0.2">
      <c r="A45" s="9" t="s">
        <v>8</v>
      </c>
      <c r="B45" s="10" t="s">
        <v>13</v>
      </c>
      <c r="C45" s="10" t="s">
        <v>19</v>
      </c>
      <c r="D45" s="10" t="s">
        <v>93</v>
      </c>
      <c r="E45" s="61"/>
      <c r="F45" s="11" t="s">
        <v>85</v>
      </c>
      <c r="G45" s="15">
        <f>SUM(G46+G48)</f>
        <v>77.900000000000006</v>
      </c>
      <c r="H45" s="15">
        <f>SUM(H46+H48)</f>
        <v>77.900000000000006</v>
      </c>
      <c r="I45" s="15">
        <f>SUM(I46+I48)</f>
        <v>78.7</v>
      </c>
    </row>
    <row r="46" spans="1:10" s="3" customFormat="1" ht="60" x14ac:dyDescent="0.2">
      <c r="A46" s="9" t="s">
        <v>8</v>
      </c>
      <c r="B46" s="10" t="s">
        <v>13</v>
      </c>
      <c r="C46" s="10" t="s">
        <v>19</v>
      </c>
      <c r="D46" s="10" t="s">
        <v>93</v>
      </c>
      <c r="E46" s="80">
        <v>100</v>
      </c>
      <c r="F46" s="81" t="s">
        <v>72</v>
      </c>
      <c r="G46" s="15">
        <f>SUM(G47)</f>
        <v>70.495440000000002</v>
      </c>
      <c r="H46" s="15">
        <f>SUM(H47)</f>
        <v>70.495440000000002</v>
      </c>
      <c r="I46" s="15">
        <f>SUM(I47)</f>
        <v>70.495440000000002</v>
      </c>
    </row>
    <row r="47" spans="1:10" s="3" customFormat="1" ht="24" x14ac:dyDescent="0.2">
      <c r="A47" s="9" t="s">
        <v>8</v>
      </c>
      <c r="B47" s="10" t="s">
        <v>13</v>
      </c>
      <c r="C47" s="10" t="s">
        <v>19</v>
      </c>
      <c r="D47" s="10" t="s">
        <v>93</v>
      </c>
      <c r="E47" s="64" t="s">
        <v>32</v>
      </c>
      <c r="F47" s="65" t="s">
        <v>33</v>
      </c>
      <c r="G47" s="15">
        <v>70.495440000000002</v>
      </c>
      <c r="H47" s="15">
        <v>70.495440000000002</v>
      </c>
      <c r="I47" s="15">
        <v>70.495440000000002</v>
      </c>
      <c r="J47" s="118"/>
    </row>
    <row r="48" spans="1:10" s="3" customFormat="1" ht="24" x14ac:dyDescent="0.2">
      <c r="A48" s="9" t="s">
        <v>8</v>
      </c>
      <c r="B48" s="10" t="s">
        <v>13</v>
      </c>
      <c r="C48" s="10" t="s">
        <v>19</v>
      </c>
      <c r="D48" s="10" t="s">
        <v>93</v>
      </c>
      <c r="E48" s="64" t="s">
        <v>73</v>
      </c>
      <c r="F48" s="83" t="s">
        <v>74</v>
      </c>
      <c r="G48" s="15">
        <f>SUM(G49)</f>
        <v>7.40456</v>
      </c>
      <c r="H48" s="15">
        <f>SUM(H49)</f>
        <v>7.40456</v>
      </c>
      <c r="I48" s="15">
        <f>SUM(I49)</f>
        <v>8.2045600000000007</v>
      </c>
    </row>
    <row r="49" spans="1:9" ht="25.5" x14ac:dyDescent="0.2">
      <c r="A49" s="9" t="s">
        <v>8</v>
      </c>
      <c r="B49" s="10" t="s">
        <v>13</v>
      </c>
      <c r="C49" s="10" t="s">
        <v>19</v>
      </c>
      <c r="D49" s="10" t="s">
        <v>93</v>
      </c>
      <c r="E49" s="64" t="s">
        <v>34</v>
      </c>
      <c r="F49" s="60" t="s">
        <v>35</v>
      </c>
      <c r="G49" s="15">
        <v>7.40456</v>
      </c>
      <c r="H49" s="15">
        <v>7.40456</v>
      </c>
      <c r="I49" s="15">
        <v>8.2045600000000007</v>
      </c>
    </row>
    <row r="50" spans="1:9" ht="24" x14ac:dyDescent="0.2">
      <c r="A50" s="8" t="s">
        <v>8</v>
      </c>
      <c r="B50" s="59" t="s">
        <v>19</v>
      </c>
      <c r="C50" s="59" t="s">
        <v>28</v>
      </c>
      <c r="D50" s="25"/>
      <c r="E50" s="141"/>
      <c r="F50" s="136" t="s">
        <v>36</v>
      </c>
      <c r="G50" s="142">
        <f>SUM(G51)</f>
        <v>176.6</v>
      </c>
      <c r="H50" s="142">
        <f t="shared" ref="H50:I52" si="7">SUM(H51)</f>
        <v>96.6</v>
      </c>
      <c r="I50" s="142">
        <f t="shared" si="7"/>
        <v>96.6</v>
      </c>
    </row>
    <row r="51" spans="1:9" ht="82.5" customHeight="1" x14ac:dyDescent="0.2">
      <c r="A51" s="9" t="s">
        <v>8</v>
      </c>
      <c r="B51" s="10" t="s">
        <v>19</v>
      </c>
      <c r="C51" s="10" t="s">
        <v>28</v>
      </c>
      <c r="D51" s="10" t="s">
        <v>68</v>
      </c>
      <c r="E51" s="70"/>
      <c r="F51" s="94" t="s">
        <v>88</v>
      </c>
      <c r="G51" s="15">
        <f>SUM(G52)</f>
        <v>176.6</v>
      </c>
      <c r="H51" s="15">
        <f t="shared" si="7"/>
        <v>96.6</v>
      </c>
      <c r="I51" s="15">
        <f t="shared" si="7"/>
        <v>96.6</v>
      </c>
    </row>
    <row r="52" spans="1:9" ht="36" x14ac:dyDescent="0.2">
      <c r="A52" s="9" t="s">
        <v>8</v>
      </c>
      <c r="B52" s="10" t="s">
        <v>19</v>
      </c>
      <c r="C52" s="10" t="s">
        <v>28</v>
      </c>
      <c r="D52" s="10" t="s">
        <v>69</v>
      </c>
      <c r="E52" s="70"/>
      <c r="F52" s="78" t="s">
        <v>82</v>
      </c>
      <c r="G52" s="15">
        <f>SUM(G53)</f>
        <v>176.6</v>
      </c>
      <c r="H52" s="15">
        <f t="shared" si="7"/>
        <v>96.6</v>
      </c>
      <c r="I52" s="15">
        <f t="shared" si="7"/>
        <v>96.6</v>
      </c>
    </row>
    <row r="53" spans="1:9" s="3" customFormat="1" x14ac:dyDescent="0.2">
      <c r="A53" s="27" t="s">
        <v>8</v>
      </c>
      <c r="B53" s="28" t="s">
        <v>19</v>
      </c>
      <c r="C53" s="28" t="s">
        <v>37</v>
      </c>
      <c r="D53" s="28"/>
      <c r="E53" s="71"/>
      <c r="F53" s="67" t="s">
        <v>38</v>
      </c>
      <c r="G53" s="29">
        <f>SUM(G57+G54)</f>
        <v>176.6</v>
      </c>
      <c r="H53" s="29">
        <f>SUM(H57+H54)</f>
        <v>96.6</v>
      </c>
      <c r="I53" s="29">
        <f>SUM(I57+I54)</f>
        <v>96.6</v>
      </c>
    </row>
    <row r="54" spans="1:9" s="3" customFormat="1" ht="24.75" customHeight="1" x14ac:dyDescent="0.2">
      <c r="A54" s="27" t="s">
        <v>8</v>
      </c>
      <c r="B54" s="28" t="s">
        <v>19</v>
      </c>
      <c r="C54" s="75" t="s">
        <v>37</v>
      </c>
      <c r="D54" s="79">
        <v>1130140020</v>
      </c>
      <c r="E54" s="40"/>
      <c r="F54" s="39" t="s">
        <v>65</v>
      </c>
      <c r="G54" s="15">
        <f t="shared" ref="G54:I55" si="8">SUM(G55)</f>
        <v>100</v>
      </c>
      <c r="H54" s="15">
        <f t="shared" si="8"/>
        <v>20</v>
      </c>
      <c r="I54" s="15">
        <f t="shared" si="8"/>
        <v>20</v>
      </c>
    </row>
    <row r="55" spans="1:9" s="3" customFormat="1" ht="24.75" customHeight="1" x14ac:dyDescent="0.2">
      <c r="A55" s="27" t="s">
        <v>8</v>
      </c>
      <c r="B55" s="28" t="s">
        <v>19</v>
      </c>
      <c r="C55" s="75" t="s">
        <v>37</v>
      </c>
      <c r="D55" s="79">
        <v>1130140020</v>
      </c>
      <c r="E55" s="64" t="s">
        <v>73</v>
      </c>
      <c r="F55" s="83" t="s">
        <v>74</v>
      </c>
      <c r="G55" s="15">
        <f t="shared" si="8"/>
        <v>100</v>
      </c>
      <c r="H55" s="15">
        <f t="shared" si="8"/>
        <v>20</v>
      </c>
      <c r="I55" s="15">
        <f t="shared" si="8"/>
        <v>20</v>
      </c>
    </row>
    <row r="56" spans="1:9" s="3" customFormat="1" ht="25.5" x14ac:dyDescent="0.2">
      <c r="A56" s="27" t="s">
        <v>8</v>
      </c>
      <c r="B56" s="28" t="s">
        <v>19</v>
      </c>
      <c r="C56" s="75" t="s">
        <v>37</v>
      </c>
      <c r="D56" s="79">
        <v>1130140020</v>
      </c>
      <c r="E56" s="64" t="s">
        <v>34</v>
      </c>
      <c r="F56" s="60" t="s">
        <v>35</v>
      </c>
      <c r="G56" s="15">
        <v>100</v>
      </c>
      <c r="H56" s="15">
        <v>20</v>
      </c>
      <c r="I56" s="15">
        <v>20</v>
      </c>
    </row>
    <row r="57" spans="1:9" s="3" customFormat="1" ht="24" x14ac:dyDescent="0.2">
      <c r="A57" s="9" t="s">
        <v>8</v>
      </c>
      <c r="B57" s="10" t="s">
        <v>19</v>
      </c>
      <c r="C57" s="10" t="s">
        <v>37</v>
      </c>
      <c r="D57" s="79">
        <v>1130240020</v>
      </c>
      <c r="E57" s="70"/>
      <c r="F57" s="65" t="s">
        <v>54</v>
      </c>
      <c r="G57" s="15">
        <f t="shared" ref="G57:I58" si="9">SUM(G58)</f>
        <v>76.599999999999994</v>
      </c>
      <c r="H57" s="15">
        <f t="shared" si="9"/>
        <v>76.599999999999994</v>
      </c>
      <c r="I57" s="15">
        <f t="shared" si="9"/>
        <v>76.599999999999994</v>
      </c>
    </row>
    <row r="58" spans="1:9" s="3" customFormat="1" ht="24" x14ac:dyDescent="0.2">
      <c r="A58" s="9" t="s">
        <v>8</v>
      </c>
      <c r="B58" s="10" t="s">
        <v>19</v>
      </c>
      <c r="C58" s="10" t="s">
        <v>37</v>
      </c>
      <c r="D58" s="79">
        <v>1130240020</v>
      </c>
      <c r="E58" s="64" t="s">
        <v>73</v>
      </c>
      <c r="F58" s="83" t="s">
        <v>74</v>
      </c>
      <c r="G58" s="15">
        <f t="shared" si="9"/>
        <v>76.599999999999994</v>
      </c>
      <c r="H58" s="15">
        <f t="shared" si="9"/>
        <v>76.599999999999994</v>
      </c>
      <c r="I58" s="15">
        <f t="shared" si="9"/>
        <v>76.599999999999994</v>
      </c>
    </row>
    <row r="59" spans="1:9" s="3" customFormat="1" ht="25.5" x14ac:dyDescent="0.2">
      <c r="A59" s="9" t="s">
        <v>8</v>
      </c>
      <c r="B59" s="10" t="s">
        <v>19</v>
      </c>
      <c r="C59" s="10" t="s">
        <v>37</v>
      </c>
      <c r="D59" s="79">
        <v>1130240020</v>
      </c>
      <c r="E59" s="64" t="s">
        <v>34</v>
      </c>
      <c r="F59" s="60" t="s">
        <v>35</v>
      </c>
      <c r="G59" s="15">
        <v>76.599999999999994</v>
      </c>
      <c r="H59" s="15">
        <v>76.599999999999994</v>
      </c>
      <c r="I59" s="15">
        <v>76.599999999999994</v>
      </c>
    </row>
    <row r="60" spans="1:9" s="3" customFormat="1" ht="15.75" customHeight="1" x14ac:dyDescent="0.2">
      <c r="A60" s="9" t="s">
        <v>8</v>
      </c>
      <c r="B60" s="10" t="s">
        <v>6</v>
      </c>
      <c r="C60" s="10" t="s">
        <v>28</v>
      </c>
      <c r="D60" s="10"/>
      <c r="E60" s="64"/>
      <c r="F60" s="139" t="s">
        <v>61</v>
      </c>
      <c r="G60" s="15">
        <f t="shared" ref="G60:I65" si="10">SUM(G61)</f>
        <v>505.67700000000002</v>
      </c>
      <c r="H60" s="15">
        <f t="shared" si="10"/>
        <v>559.17899999999997</v>
      </c>
      <c r="I60" s="15">
        <f t="shared" si="10"/>
        <v>627.60599999999999</v>
      </c>
    </row>
    <row r="61" spans="1:9" s="3" customFormat="1" ht="73.5" customHeight="1" x14ac:dyDescent="0.2">
      <c r="A61" s="9" t="s">
        <v>8</v>
      </c>
      <c r="B61" s="10" t="s">
        <v>6</v>
      </c>
      <c r="C61" s="10" t="s">
        <v>28</v>
      </c>
      <c r="D61" s="10" t="s">
        <v>68</v>
      </c>
      <c r="E61" s="64"/>
      <c r="F61" s="94" t="s">
        <v>88</v>
      </c>
      <c r="G61" s="15">
        <f t="shared" si="10"/>
        <v>505.67700000000002</v>
      </c>
      <c r="H61" s="15">
        <f t="shared" si="10"/>
        <v>559.17899999999997</v>
      </c>
      <c r="I61" s="15">
        <f t="shared" si="10"/>
        <v>627.60599999999999</v>
      </c>
    </row>
    <row r="62" spans="1:9" s="3" customFormat="1" ht="25.5" customHeight="1" x14ac:dyDescent="0.2">
      <c r="A62" s="9" t="s">
        <v>8</v>
      </c>
      <c r="B62" s="10" t="s">
        <v>6</v>
      </c>
      <c r="C62" s="10" t="s">
        <v>28</v>
      </c>
      <c r="D62" s="10" t="s">
        <v>70</v>
      </c>
      <c r="E62" s="64"/>
      <c r="F62" s="78" t="s">
        <v>83</v>
      </c>
      <c r="G62" s="15">
        <f t="shared" si="10"/>
        <v>505.67700000000002</v>
      </c>
      <c r="H62" s="15">
        <f t="shared" si="10"/>
        <v>559.17899999999997</v>
      </c>
      <c r="I62" s="15">
        <f t="shared" si="10"/>
        <v>627.60599999999999</v>
      </c>
    </row>
    <row r="63" spans="1:9" s="3" customFormat="1" x14ac:dyDescent="0.2">
      <c r="A63" s="9" t="s">
        <v>8</v>
      </c>
      <c r="B63" s="10" t="s">
        <v>6</v>
      </c>
      <c r="C63" s="10" t="s">
        <v>62</v>
      </c>
      <c r="D63" s="10"/>
      <c r="E63" s="64"/>
      <c r="F63" s="91" t="s">
        <v>63</v>
      </c>
      <c r="G63" s="15">
        <f t="shared" si="10"/>
        <v>505.67700000000002</v>
      </c>
      <c r="H63" s="15">
        <f t="shared" si="10"/>
        <v>559.17899999999997</v>
      </c>
      <c r="I63" s="15">
        <f t="shared" si="10"/>
        <v>627.60599999999999</v>
      </c>
    </row>
    <row r="64" spans="1:9" s="3" customFormat="1" ht="25.5" x14ac:dyDescent="0.2">
      <c r="A64" s="9" t="s">
        <v>8</v>
      </c>
      <c r="B64" s="10" t="s">
        <v>6</v>
      </c>
      <c r="C64" s="10" t="s">
        <v>62</v>
      </c>
      <c r="D64" s="10" t="s">
        <v>123</v>
      </c>
      <c r="E64" s="64"/>
      <c r="F64" s="60" t="s">
        <v>64</v>
      </c>
      <c r="G64" s="15">
        <f t="shared" si="10"/>
        <v>505.67700000000002</v>
      </c>
      <c r="H64" s="15">
        <f t="shared" si="10"/>
        <v>559.17899999999997</v>
      </c>
      <c r="I64" s="15">
        <f t="shared" si="10"/>
        <v>627.60599999999999</v>
      </c>
    </row>
    <row r="65" spans="1:10" s="3" customFormat="1" ht="25.5" customHeight="1" x14ac:dyDescent="0.2">
      <c r="A65" s="9" t="s">
        <v>8</v>
      </c>
      <c r="B65" s="10" t="s">
        <v>6</v>
      </c>
      <c r="C65" s="10" t="s">
        <v>62</v>
      </c>
      <c r="D65" s="10" t="s">
        <v>123</v>
      </c>
      <c r="E65" s="64" t="s">
        <v>73</v>
      </c>
      <c r="F65" s="83" t="s">
        <v>74</v>
      </c>
      <c r="G65" s="15">
        <f t="shared" si="10"/>
        <v>505.67700000000002</v>
      </c>
      <c r="H65" s="15">
        <f t="shared" si="10"/>
        <v>559.17899999999997</v>
      </c>
      <c r="I65" s="15">
        <f t="shared" si="10"/>
        <v>627.60599999999999</v>
      </c>
    </row>
    <row r="66" spans="1:10" s="3" customFormat="1" ht="25.5" x14ac:dyDescent="0.2">
      <c r="A66" s="9" t="s">
        <v>8</v>
      </c>
      <c r="B66" s="10" t="s">
        <v>6</v>
      </c>
      <c r="C66" s="10" t="s">
        <v>62</v>
      </c>
      <c r="D66" s="10" t="s">
        <v>123</v>
      </c>
      <c r="E66" s="64" t="s">
        <v>34</v>
      </c>
      <c r="F66" s="60" t="s">
        <v>35</v>
      </c>
      <c r="G66" s="15">
        <v>505.67700000000002</v>
      </c>
      <c r="H66" s="15">
        <v>559.17899999999997</v>
      </c>
      <c r="I66" s="15">
        <v>627.60599999999999</v>
      </c>
      <c r="J66" s="118"/>
    </row>
    <row r="67" spans="1:10" x14ac:dyDescent="0.2">
      <c r="A67" s="9" t="s">
        <v>8</v>
      </c>
      <c r="B67" s="59" t="s">
        <v>16</v>
      </c>
      <c r="C67" s="59" t="s">
        <v>28</v>
      </c>
      <c r="D67" s="25"/>
      <c r="E67" s="62"/>
      <c r="F67" s="143" t="s">
        <v>17</v>
      </c>
      <c r="G67" s="18">
        <f t="shared" ref="G67:I68" si="11">SUM(G68)</f>
        <v>477.7</v>
      </c>
      <c r="H67" s="18">
        <f t="shared" si="11"/>
        <v>381.16300000000001</v>
      </c>
      <c r="I67" s="18">
        <f t="shared" si="11"/>
        <v>274.68299999999999</v>
      </c>
    </row>
    <row r="68" spans="1:10" ht="76.5" customHeight="1" x14ac:dyDescent="0.2">
      <c r="A68" s="9" t="s">
        <v>8</v>
      </c>
      <c r="B68" s="10" t="s">
        <v>16</v>
      </c>
      <c r="C68" s="10" t="s">
        <v>28</v>
      </c>
      <c r="D68" s="10" t="s">
        <v>68</v>
      </c>
      <c r="E68" s="90"/>
      <c r="F68" s="94" t="s">
        <v>88</v>
      </c>
      <c r="G68" s="18">
        <f t="shared" si="11"/>
        <v>477.7</v>
      </c>
      <c r="H68" s="18">
        <f t="shared" si="11"/>
        <v>381.16300000000001</v>
      </c>
      <c r="I68" s="18">
        <f t="shared" si="11"/>
        <v>274.68299999999999</v>
      </c>
    </row>
    <row r="69" spans="1:10" ht="38.25" x14ac:dyDescent="0.2">
      <c r="A69" s="9" t="s">
        <v>8</v>
      </c>
      <c r="B69" s="10" t="s">
        <v>16</v>
      </c>
      <c r="C69" s="10" t="s">
        <v>28</v>
      </c>
      <c r="D69" s="10" t="s">
        <v>70</v>
      </c>
      <c r="E69" s="90"/>
      <c r="F69" s="92" t="s">
        <v>84</v>
      </c>
      <c r="G69" s="18">
        <f>SUM(G74+G70)</f>
        <v>477.7</v>
      </c>
      <c r="H69" s="18">
        <f>SUM(H74+H70)</f>
        <v>381.16300000000001</v>
      </c>
      <c r="I69" s="18">
        <f>SUM(I74+I70)</f>
        <v>274.68299999999999</v>
      </c>
    </row>
    <row r="70" spans="1:10" hidden="1" x14ac:dyDescent="0.2">
      <c r="A70" s="148" t="s">
        <v>8</v>
      </c>
      <c r="B70" s="156" t="s">
        <v>16</v>
      </c>
      <c r="C70" s="156" t="s">
        <v>13</v>
      </c>
      <c r="D70" s="157"/>
      <c r="E70" s="158"/>
      <c r="F70" s="159" t="s">
        <v>98</v>
      </c>
      <c r="G70" s="160">
        <f>SUM(G71)</f>
        <v>0</v>
      </c>
      <c r="H70" s="160">
        <f>SUM(H71)</f>
        <v>0</v>
      </c>
      <c r="I70" s="160">
        <f>SUM(I71)</f>
        <v>0</v>
      </c>
    </row>
    <row r="71" spans="1:10" ht="24" hidden="1" x14ac:dyDescent="0.2">
      <c r="A71" s="148" t="s">
        <v>8</v>
      </c>
      <c r="B71" s="156" t="s">
        <v>16</v>
      </c>
      <c r="C71" s="156" t="s">
        <v>13</v>
      </c>
      <c r="D71" s="161" t="s">
        <v>96</v>
      </c>
      <c r="E71" s="162"/>
      <c r="F71" s="163" t="s">
        <v>97</v>
      </c>
      <c r="G71" s="164">
        <f t="shared" ref="G71:I72" si="12">SUM(G72)</f>
        <v>0</v>
      </c>
      <c r="H71" s="164">
        <f t="shared" si="12"/>
        <v>0</v>
      </c>
      <c r="I71" s="164">
        <f t="shared" si="12"/>
        <v>0</v>
      </c>
    </row>
    <row r="72" spans="1:10" ht="24" hidden="1" x14ac:dyDescent="0.2">
      <c r="A72" s="148" t="s">
        <v>8</v>
      </c>
      <c r="B72" s="156" t="s">
        <v>16</v>
      </c>
      <c r="C72" s="156" t="s">
        <v>13</v>
      </c>
      <c r="D72" s="161" t="s">
        <v>96</v>
      </c>
      <c r="E72" s="150" t="s">
        <v>73</v>
      </c>
      <c r="F72" s="165" t="s">
        <v>74</v>
      </c>
      <c r="G72" s="160">
        <f t="shared" si="12"/>
        <v>0</v>
      </c>
      <c r="H72" s="160">
        <f t="shared" si="12"/>
        <v>0</v>
      </c>
      <c r="I72" s="160">
        <f t="shared" si="12"/>
        <v>0</v>
      </c>
    </row>
    <row r="73" spans="1:10" ht="25.5" hidden="1" x14ac:dyDescent="0.2">
      <c r="A73" s="148" t="s">
        <v>8</v>
      </c>
      <c r="B73" s="156" t="s">
        <v>16</v>
      </c>
      <c r="C73" s="156" t="s">
        <v>13</v>
      </c>
      <c r="D73" s="161" t="s">
        <v>96</v>
      </c>
      <c r="E73" s="150" t="s">
        <v>34</v>
      </c>
      <c r="F73" s="166" t="s">
        <v>35</v>
      </c>
      <c r="G73" s="160"/>
      <c r="H73" s="160"/>
      <c r="I73" s="160"/>
    </row>
    <row r="74" spans="1:10" s="3" customFormat="1" x14ac:dyDescent="0.2">
      <c r="A74" s="27" t="s">
        <v>8</v>
      </c>
      <c r="B74" s="115" t="s">
        <v>16</v>
      </c>
      <c r="C74" s="115" t="s">
        <v>19</v>
      </c>
      <c r="D74" s="115"/>
      <c r="E74" s="122"/>
      <c r="F74" s="123" t="s">
        <v>20</v>
      </c>
      <c r="G74" s="124">
        <f>SUM(G80+G86+G75+G83)</f>
        <v>477.7</v>
      </c>
      <c r="H74" s="124">
        <f t="shared" ref="H74:I74" si="13">SUM(H80+H86+H75+H83)</f>
        <v>381.16300000000001</v>
      </c>
      <c r="I74" s="124">
        <f t="shared" si="13"/>
        <v>274.68299999999999</v>
      </c>
    </row>
    <row r="75" spans="1:10" s="3" customFormat="1" ht="3.75" hidden="1" customHeight="1" x14ac:dyDescent="0.2">
      <c r="A75" s="167" t="s">
        <v>8</v>
      </c>
      <c r="B75" s="157" t="s">
        <v>16</v>
      </c>
      <c r="C75" s="157" t="s">
        <v>19</v>
      </c>
      <c r="D75" s="161" t="s">
        <v>102</v>
      </c>
      <c r="E75" s="170"/>
      <c r="F75" s="163" t="s">
        <v>103</v>
      </c>
      <c r="G75" s="169">
        <f>SUM(G76+G78)</f>
        <v>0</v>
      </c>
      <c r="H75" s="169"/>
      <c r="I75" s="169"/>
    </row>
    <row r="76" spans="1:10" s="3" customFormat="1" ht="24" hidden="1" x14ac:dyDescent="0.2">
      <c r="A76" s="167" t="s">
        <v>8</v>
      </c>
      <c r="B76" s="157" t="s">
        <v>16</v>
      </c>
      <c r="C76" s="157" t="s">
        <v>19</v>
      </c>
      <c r="D76" s="161" t="s">
        <v>102</v>
      </c>
      <c r="E76" s="171" t="s">
        <v>73</v>
      </c>
      <c r="F76" s="165" t="s">
        <v>74</v>
      </c>
      <c r="G76" s="172">
        <f>SUM(G77)</f>
        <v>0</v>
      </c>
      <c r="H76" s="169"/>
      <c r="I76" s="169"/>
    </row>
    <row r="77" spans="1:10" s="3" customFormat="1" ht="24" hidden="1" x14ac:dyDescent="0.2">
      <c r="A77" s="167" t="s">
        <v>8</v>
      </c>
      <c r="B77" s="157" t="s">
        <v>16</v>
      </c>
      <c r="C77" s="157" t="s">
        <v>19</v>
      </c>
      <c r="D77" s="161" t="s">
        <v>102</v>
      </c>
      <c r="E77" s="168" t="s">
        <v>34</v>
      </c>
      <c r="F77" s="155" t="s">
        <v>35</v>
      </c>
      <c r="G77" s="169"/>
      <c r="H77" s="169"/>
      <c r="I77" s="169"/>
      <c r="J77" s="118"/>
    </row>
    <row r="78" spans="1:10" s="3" customFormat="1" ht="36" hidden="1" x14ac:dyDescent="0.2">
      <c r="A78" s="167" t="s">
        <v>8</v>
      </c>
      <c r="B78" s="157" t="s">
        <v>16</v>
      </c>
      <c r="C78" s="157" t="s">
        <v>19</v>
      </c>
      <c r="D78" s="161" t="s">
        <v>102</v>
      </c>
      <c r="E78" s="168" t="s">
        <v>106</v>
      </c>
      <c r="F78" s="155" t="s">
        <v>107</v>
      </c>
      <c r="G78" s="169">
        <f>SUM(G79)</f>
        <v>0</v>
      </c>
      <c r="H78" s="169"/>
      <c r="I78" s="169"/>
      <c r="J78" s="118"/>
    </row>
    <row r="79" spans="1:10" s="3" customFormat="1" hidden="1" x14ac:dyDescent="0.2">
      <c r="A79" s="167" t="s">
        <v>8</v>
      </c>
      <c r="B79" s="157" t="s">
        <v>16</v>
      </c>
      <c r="C79" s="157" t="s">
        <v>19</v>
      </c>
      <c r="D79" s="161" t="s">
        <v>102</v>
      </c>
      <c r="E79" s="168" t="s">
        <v>104</v>
      </c>
      <c r="F79" s="155" t="s">
        <v>105</v>
      </c>
      <c r="G79" s="169"/>
      <c r="H79" s="169"/>
      <c r="I79" s="169"/>
      <c r="J79" s="118"/>
    </row>
    <row r="80" spans="1:10" ht="24" x14ac:dyDescent="0.2">
      <c r="A80" s="9" t="s">
        <v>8</v>
      </c>
      <c r="B80" s="10" t="s">
        <v>16</v>
      </c>
      <c r="C80" s="10" t="s">
        <v>19</v>
      </c>
      <c r="D80" s="176" t="s">
        <v>124</v>
      </c>
      <c r="E80" s="16"/>
      <c r="F80" s="11" t="s">
        <v>55</v>
      </c>
      <c r="G80" s="18">
        <f>G81</f>
        <v>370</v>
      </c>
      <c r="H80" s="18">
        <f>H81</f>
        <v>331.16300000000001</v>
      </c>
      <c r="I80" s="18">
        <f>I81</f>
        <v>274.68299999999999</v>
      </c>
    </row>
    <row r="81" spans="1:16" ht="24" x14ac:dyDescent="0.2">
      <c r="A81" s="9" t="s">
        <v>8</v>
      </c>
      <c r="B81" s="10" t="s">
        <v>16</v>
      </c>
      <c r="C81" s="10" t="s">
        <v>19</v>
      </c>
      <c r="D81" s="176" t="s">
        <v>124</v>
      </c>
      <c r="E81" s="64" t="s">
        <v>73</v>
      </c>
      <c r="F81" s="83" t="s">
        <v>74</v>
      </c>
      <c r="G81" s="18">
        <f>SUM(G82)</f>
        <v>370</v>
      </c>
      <c r="H81" s="18">
        <f>SUM(H82)</f>
        <v>331.16300000000001</v>
      </c>
      <c r="I81" s="18">
        <f>SUM(I82)</f>
        <v>274.68299999999999</v>
      </c>
    </row>
    <row r="82" spans="1:16" ht="25.5" x14ac:dyDescent="0.2">
      <c r="A82" s="9" t="s">
        <v>8</v>
      </c>
      <c r="B82" s="10" t="s">
        <v>16</v>
      </c>
      <c r="C82" s="10" t="s">
        <v>19</v>
      </c>
      <c r="D82" s="176" t="s">
        <v>124</v>
      </c>
      <c r="E82" s="173" t="s">
        <v>34</v>
      </c>
      <c r="F82" s="174" t="s">
        <v>35</v>
      </c>
      <c r="G82" s="175">
        <v>370</v>
      </c>
      <c r="H82" s="175">
        <v>331.16300000000001</v>
      </c>
      <c r="I82" s="175">
        <v>274.68299999999999</v>
      </c>
    </row>
    <row r="83" spans="1:16" s="146" customFormat="1" ht="24" x14ac:dyDescent="0.2">
      <c r="A83" s="9" t="s">
        <v>8</v>
      </c>
      <c r="B83" s="10" t="s">
        <v>16</v>
      </c>
      <c r="C83" s="10" t="s">
        <v>19</v>
      </c>
      <c r="D83" s="79">
        <v>1120240030</v>
      </c>
      <c r="E83" s="37"/>
      <c r="F83" s="39" t="s">
        <v>115</v>
      </c>
      <c r="G83" s="18">
        <f>G84</f>
        <v>20</v>
      </c>
      <c r="H83" s="18">
        <f>H84</f>
        <v>0</v>
      </c>
      <c r="I83" s="18">
        <f>I84</f>
        <v>0</v>
      </c>
    </row>
    <row r="84" spans="1:16" s="146" customFormat="1" ht="24" x14ac:dyDescent="0.2">
      <c r="A84" s="9" t="s">
        <v>8</v>
      </c>
      <c r="B84" s="10" t="s">
        <v>16</v>
      </c>
      <c r="C84" s="10" t="s">
        <v>19</v>
      </c>
      <c r="D84" s="79">
        <v>1120240030</v>
      </c>
      <c r="E84" s="64" t="s">
        <v>73</v>
      </c>
      <c r="F84" s="121" t="s">
        <v>74</v>
      </c>
      <c r="G84" s="18">
        <f>SUM(G85)</f>
        <v>20</v>
      </c>
      <c r="H84" s="18">
        <f>SUM(H85)</f>
        <v>0</v>
      </c>
      <c r="I84" s="18">
        <f>SUM(I85)</f>
        <v>0</v>
      </c>
    </row>
    <row r="85" spans="1:16" s="146" customFormat="1" ht="25.5" x14ac:dyDescent="0.2">
      <c r="A85" s="9" t="s">
        <v>8</v>
      </c>
      <c r="B85" s="10" t="s">
        <v>16</v>
      </c>
      <c r="C85" s="10" t="s">
        <v>19</v>
      </c>
      <c r="D85" s="79">
        <v>1120240030</v>
      </c>
      <c r="E85" s="64" t="s">
        <v>34</v>
      </c>
      <c r="F85" s="60" t="s">
        <v>35</v>
      </c>
      <c r="G85" s="175">
        <v>20</v>
      </c>
      <c r="H85" s="175">
        <v>0</v>
      </c>
      <c r="I85" s="175">
        <v>0</v>
      </c>
    </row>
    <row r="86" spans="1:16" ht="50.25" customHeight="1" x14ac:dyDescent="0.2">
      <c r="A86" s="9" t="s">
        <v>8</v>
      </c>
      <c r="B86" s="10" t="s">
        <v>16</v>
      </c>
      <c r="C86" s="10" t="s">
        <v>19</v>
      </c>
      <c r="D86" s="10" t="s">
        <v>125</v>
      </c>
      <c r="E86" s="61"/>
      <c r="F86" s="17" t="s">
        <v>56</v>
      </c>
      <c r="G86" s="18">
        <f t="shared" ref="G86:I87" si="14">SUM(G87)</f>
        <v>87.7</v>
      </c>
      <c r="H86" s="18">
        <f t="shared" si="14"/>
        <v>50</v>
      </c>
      <c r="I86" s="18">
        <f t="shared" si="14"/>
        <v>0</v>
      </c>
    </row>
    <row r="87" spans="1:16" ht="24.75" customHeight="1" x14ac:dyDescent="0.2">
      <c r="A87" s="9" t="s">
        <v>8</v>
      </c>
      <c r="B87" s="10" t="s">
        <v>16</v>
      </c>
      <c r="C87" s="10" t="s">
        <v>19</v>
      </c>
      <c r="D87" s="10" t="s">
        <v>125</v>
      </c>
      <c r="E87" s="64" t="s">
        <v>73</v>
      </c>
      <c r="F87" s="83" t="s">
        <v>74</v>
      </c>
      <c r="G87" s="18">
        <f t="shared" si="14"/>
        <v>87.7</v>
      </c>
      <c r="H87" s="18">
        <f t="shared" si="14"/>
        <v>50</v>
      </c>
      <c r="I87" s="18">
        <f t="shared" si="14"/>
        <v>0</v>
      </c>
    </row>
    <row r="88" spans="1:16" ht="27" customHeight="1" x14ac:dyDescent="0.2">
      <c r="A88" s="9" t="s">
        <v>8</v>
      </c>
      <c r="B88" s="10" t="s">
        <v>16</v>
      </c>
      <c r="C88" s="10" t="s">
        <v>19</v>
      </c>
      <c r="D88" s="10" t="s">
        <v>125</v>
      </c>
      <c r="E88" s="64" t="s">
        <v>34</v>
      </c>
      <c r="F88" s="60" t="s">
        <v>35</v>
      </c>
      <c r="G88" s="18">
        <v>87.7</v>
      </c>
      <c r="H88" s="18">
        <v>50</v>
      </c>
      <c r="I88" s="18">
        <v>0</v>
      </c>
    </row>
    <row r="89" spans="1:16" ht="39" customHeight="1" x14ac:dyDescent="0.2">
      <c r="A89" s="8" t="s">
        <v>8</v>
      </c>
      <c r="B89" s="59" t="s">
        <v>27</v>
      </c>
      <c r="C89" s="59" t="s">
        <v>28</v>
      </c>
      <c r="D89" s="25"/>
      <c r="E89" s="62"/>
      <c r="F89" s="12" t="s">
        <v>29</v>
      </c>
      <c r="G89" s="19">
        <f t="shared" ref="G89:I94" si="15">SUM(G90)</f>
        <v>22</v>
      </c>
      <c r="H89" s="19">
        <f t="shared" si="15"/>
        <v>22</v>
      </c>
      <c r="I89" s="19">
        <f t="shared" si="15"/>
        <v>22</v>
      </c>
    </row>
    <row r="90" spans="1:16" ht="77.25" customHeight="1" x14ac:dyDescent="0.2">
      <c r="A90" s="9" t="s">
        <v>8</v>
      </c>
      <c r="B90" s="10" t="s">
        <v>27</v>
      </c>
      <c r="C90" s="10" t="s">
        <v>28</v>
      </c>
      <c r="D90" s="10" t="s">
        <v>68</v>
      </c>
      <c r="E90" s="62"/>
      <c r="F90" s="94" t="s">
        <v>88</v>
      </c>
      <c r="G90" s="18">
        <f t="shared" si="15"/>
        <v>22</v>
      </c>
      <c r="H90" s="18">
        <f t="shared" si="15"/>
        <v>22</v>
      </c>
      <c r="I90" s="18">
        <f t="shared" si="15"/>
        <v>22</v>
      </c>
    </row>
    <row r="91" spans="1:16" ht="24" x14ac:dyDescent="0.2">
      <c r="A91" s="9" t="s">
        <v>8</v>
      </c>
      <c r="B91" s="10" t="s">
        <v>27</v>
      </c>
      <c r="C91" s="10" t="s">
        <v>28</v>
      </c>
      <c r="D91" s="10" t="s">
        <v>67</v>
      </c>
      <c r="E91" s="62"/>
      <c r="F91" s="94" t="s">
        <v>81</v>
      </c>
      <c r="G91" s="18">
        <f t="shared" si="15"/>
        <v>22</v>
      </c>
      <c r="H91" s="18">
        <f t="shared" si="15"/>
        <v>22</v>
      </c>
      <c r="I91" s="18">
        <f t="shared" si="15"/>
        <v>22</v>
      </c>
    </row>
    <row r="92" spans="1:16" ht="24" x14ac:dyDescent="0.2">
      <c r="A92" s="27" t="s">
        <v>8</v>
      </c>
      <c r="B92" s="28" t="s">
        <v>27</v>
      </c>
      <c r="C92" s="28" t="s">
        <v>19</v>
      </c>
      <c r="D92" s="28"/>
      <c r="E92" s="63"/>
      <c r="F92" s="93" t="s">
        <v>57</v>
      </c>
      <c r="G92" s="18">
        <f t="shared" si="15"/>
        <v>22</v>
      </c>
      <c r="H92" s="18">
        <f t="shared" si="15"/>
        <v>22</v>
      </c>
      <c r="I92" s="18">
        <f t="shared" si="15"/>
        <v>22</v>
      </c>
    </row>
    <row r="93" spans="1:16" ht="24" x14ac:dyDescent="0.2">
      <c r="A93" s="9" t="s">
        <v>8</v>
      </c>
      <c r="B93" s="10" t="s">
        <v>27</v>
      </c>
      <c r="C93" s="10" t="s">
        <v>19</v>
      </c>
      <c r="D93" s="10" t="s">
        <v>126</v>
      </c>
      <c r="E93" s="61"/>
      <c r="F93" s="39" t="s">
        <v>80</v>
      </c>
      <c r="G93" s="18">
        <f t="shared" si="15"/>
        <v>22</v>
      </c>
      <c r="H93" s="18">
        <f t="shared" si="15"/>
        <v>22</v>
      </c>
      <c r="I93" s="18">
        <f t="shared" si="15"/>
        <v>22</v>
      </c>
      <c r="J93" s="42"/>
      <c r="K93" s="42"/>
      <c r="L93" s="42"/>
      <c r="M93" s="42"/>
      <c r="N93" s="42"/>
      <c r="O93" s="42"/>
      <c r="P93" s="42"/>
    </row>
    <row r="94" spans="1:16" x14ac:dyDescent="0.2">
      <c r="A94" s="43" t="s">
        <v>8</v>
      </c>
      <c r="B94" s="39">
        <v>14</v>
      </c>
      <c r="C94" s="10" t="s">
        <v>19</v>
      </c>
      <c r="D94" s="10" t="s">
        <v>126</v>
      </c>
      <c r="E94" s="61" t="s">
        <v>76</v>
      </c>
      <c r="F94" s="81" t="s">
        <v>77</v>
      </c>
      <c r="G94" s="18">
        <f t="shared" si="15"/>
        <v>22</v>
      </c>
      <c r="H94" s="18">
        <f t="shared" si="15"/>
        <v>22</v>
      </c>
      <c r="I94" s="18">
        <f t="shared" si="15"/>
        <v>22</v>
      </c>
      <c r="J94" s="42"/>
      <c r="K94" s="42"/>
      <c r="L94" s="42"/>
      <c r="M94" s="42"/>
      <c r="N94" s="42"/>
      <c r="O94" s="42"/>
      <c r="P94" s="42"/>
    </row>
    <row r="95" spans="1:16" x14ac:dyDescent="0.2">
      <c r="A95" s="43" t="s">
        <v>8</v>
      </c>
      <c r="B95" s="39">
        <v>14</v>
      </c>
      <c r="C95" s="10" t="s">
        <v>19</v>
      </c>
      <c r="D95" s="10" t="s">
        <v>126</v>
      </c>
      <c r="E95" s="72">
        <v>540</v>
      </c>
      <c r="F95" s="39" t="s">
        <v>21</v>
      </c>
      <c r="G95" s="18">
        <v>22</v>
      </c>
      <c r="H95" s="18">
        <v>22</v>
      </c>
      <c r="I95" s="18">
        <v>22</v>
      </c>
    </row>
    <row r="96" spans="1:16" x14ac:dyDescent="0.2">
      <c r="A96" s="44"/>
      <c r="B96" s="37"/>
      <c r="C96" s="37"/>
      <c r="D96" s="37"/>
      <c r="E96" s="37"/>
      <c r="F96" s="12" t="s">
        <v>22</v>
      </c>
      <c r="G96" s="19">
        <f>SUM(G89+G67+G50+G41+G9+G60)</f>
        <v>2916.9270000000001</v>
      </c>
      <c r="H96" s="19">
        <f>SUM(H89+H67+H50+H41+H9+H60)</f>
        <v>2793.8920000000003</v>
      </c>
      <c r="I96" s="19">
        <f>SUM(I89+I67+I50+I41+I9+I60)</f>
        <v>2756.6390000000001</v>
      </c>
      <c r="J96">
        <f>SUM(J8:J95)</f>
        <v>0</v>
      </c>
    </row>
  </sheetData>
  <mergeCells count="10">
    <mergeCell ref="F1:I1"/>
    <mergeCell ref="B5:B6"/>
    <mergeCell ref="A5:A6"/>
    <mergeCell ref="F5:F6"/>
    <mergeCell ref="G5:I5"/>
    <mergeCell ref="E5:E6"/>
    <mergeCell ref="D5:D6"/>
    <mergeCell ref="C5:C6"/>
    <mergeCell ref="G2:I2"/>
    <mergeCell ref="A3:I3"/>
  </mergeCells>
  <phoneticPr fontId="0" type="noConversion"/>
  <pageMargins left="0.19685039370078741" right="0" top="0.39370078740157483" bottom="0.19685039370078741" header="0.27559055118110237" footer="0.51181102362204722"/>
  <pageSetup paperSize="9" orientation="portrait"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opLeftCell="A16" workbookViewId="0">
      <selection activeCell="A71" sqref="A71"/>
    </sheetView>
  </sheetViews>
  <sheetFormatPr defaultColWidth="8.140625" defaultRowHeight="12.75" x14ac:dyDescent="0.2"/>
  <cols>
    <col min="1" max="1" width="12" customWidth="1"/>
    <col min="2" max="2" width="6" customWidth="1"/>
    <col min="3" max="3" width="54" customWidth="1"/>
    <col min="4" max="4" width="10.42578125" customWidth="1"/>
    <col min="5" max="5" width="8.85546875" customWidth="1"/>
    <col min="6" max="6" width="9.5703125" customWidth="1"/>
  </cols>
  <sheetData>
    <row r="1" spans="1:6" x14ac:dyDescent="0.2">
      <c r="A1" s="5"/>
      <c r="B1" s="5"/>
      <c r="C1" s="202" t="s">
        <v>119</v>
      </c>
      <c r="D1" s="202"/>
      <c r="E1" s="183"/>
      <c r="F1" s="183"/>
    </row>
    <row r="2" spans="1:6" ht="72.75" customHeight="1" x14ac:dyDescent="0.2">
      <c r="A2" s="5"/>
      <c r="B2" s="5"/>
      <c r="D2" s="189" t="s">
        <v>110</v>
      </c>
      <c r="E2" s="190"/>
      <c r="F2" s="190"/>
    </row>
    <row r="3" spans="1:6" s="1" customFormat="1" ht="39.75" customHeight="1" x14ac:dyDescent="0.2">
      <c r="A3" s="203" t="s">
        <v>114</v>
      </c>
      <c r="B3" s="203"/>
      <c r="C3" s="203"/>
      <c r="D3" s="203"/>
      <c r="E3" s="183"/>
      <c r="F3" s="183"/>
    </row>
    <row r="4" spans="1:6" x14ac:dyDescent="0.2">
      <c r="A4" s="5"/>
      <c r="B4" s="5"/>
      <c r="C4" s="5"/>
      <c r="D4" s="5"/>
    </row>
    <row r="5" spans="1:6" ht="12.75" customHeight="1" x14ac:dyDescent="0.2">
      <c r="A5" s="192" t="s">
        <v>48</v>
      </c>
      <c r="B5" s="196" t="s">
        <v>89</v>
      </c>
      <c r="C5" s="192" t="s">
        <v>26</v>
      </c>
      <c r="D5" s="177" t="s">
        <v>91</v>
      </c>
      <c r="E5" s="178"/>
      <c r="F5" s="179"/>
    </row>
    <row r="6" spans="1:6" ht="14.25" x14ac:dyDescent="0.2">
      <c r="A6" s="193"/>
      <c r="B6" s="197"/>
      <c r="C6" s="193"/>
      <c r="D6" s="112">
        <v>2019</v>
      </c>
      <c r="E6" s="110">
        <v>2020</v>
      </c>
      <c r="F6" s="110">
        <v>2021</v>
      </c>
    </row>
    <row r="7" spans="1:6" x14ac:dyDescent="0.2">
      <c r="A7" s="7">
        <v>4</v>
      </c>
      <c r="B7" s="6" t="s">
        <v>49</v>
      </c>
      <c r="C7" s="7">
        <v>6</v>
      </c>
      <c r="D7" s="32">
        <v>7</v>
      </c>
      <c r="E7" s="32">
        <v>8</v>
      </c>
      <c r="F7" s="32">
        <v>9</v>
      </c>
    </row>
    <row r="8" spans="1:6" ht="61.5" customHeight="1" x14ac:dyDescent="0.2">
      <c r="A8" s="10"/>
      <c r="B8" s="10"/>
      <c r="C8" s="145" t="s">
        <v>88</v>
      </c>
      <c r="D8" s="113">
        <f>SUM(D9+D30+D51+D58)</f>
        <v>2915.9269999999997</v>
      </c>
      <c r="E8" s="113">
        <f>SUM(E9+E30+E51+E58)</f>
        <v>2792.8919999999998</v>
      </c>
      <c r="F8" s="113">
        <f>SUM(F9+F30+F51+F58)</f>
        <v>2755.6390000000001</v>
      </c>
    </row>
    <row r="9" spans="1:6" ht="24" x14ac:dyDescent="0.2">
      <c r="A9" s="48" t="s">
        <v>67</v>
      </c>
      <c r="B9" s="48"/>
      <c r="C9" s="45" t="s">
        <v>81</v>
      </c>
      <c r="D9" s="49">
        <f>SUM(D13+D19+D24+D27+D10+D16)</f>
        <v>100.05000000000001</v>
      </c>
      <c r="E9" s="49">
        <f>SUM(E13+E19+E24+E27)</f>
        <v>100.05000000000001</v>
      </c>
      <c r="F9" s="49">
        <f>SUM(F13+F19+F24+F27)</f>
        <v>100.85000000000001</v>
      </c>
    </row>
    <row r="10" spans="1:6" ht="24" hidden="1" x14ac:dyDescent="0.2">
      <c r="A10" s="10" t="s">
        <v>101</v>
      </c>
      <c r="B10" s="61"/>
      <c r="C10" s="120" t="s">
        <v>99</v>
      </c>
      <c r="D10" s="14">
        <f>SUM(D11)</f>
        <v>0</v>
      </c>
      <c r="E10" s="49"/>
      <c r="F10" s="49"/>
    </row>
    <row r="11" spans="1:6" ht="24" hidden="1" x14ac:dyDescent="0.2">
      <c r="A11" s="10" t="s">
        <v>101</v>
      </c>
      <c r="B11" s="114" t="s">
        <v>73</v>
      </c>
      <c r="C11" s="121" t="s">
        <v>74</v>
      </c>
      <c r="D11" s="14">
        <f>SUM(D12)</f>
        <v>0</v>
      </c>
      <c r="E11" s="49"/>
      <c r="F11" s="49"/>
    </row>
    <row r="12" spans="1:6" ht="25.5" hidden="1" x14ac:dyDescent="0.2">
      <c r="A12" s="10" t="s">
        <v>101</v>
      </c>
      <c r="B12" s="114" t="s">
        <v>34</v>
      </c>
      <c r="C12" s="60" t="s">
        <v>35</v>
      </c>
      <c r="D12" s="14">
        <f>SUM(Вед!G15)</f>
        <v>0</v>
      </c>
      <c r="E12" s="49"/>
      <c r="F12" s="49"/>
    </row>
    <row r="13" spans="1:6" ht="60" x14ac:dyDescent="0.2">
      <c r="A13" s="10" t="s">
        <v>92</v>
      </c>
      <c r="B13" s="28"/>
      <c r="C13" s="11" t="s">
        <v>59</v>
      </c>
      <c r="D13" s="14">
        <f>SUM(Вед!G32)</f>
        <v>0.15</v>
      </c>
      <c r="E13" s="14">
        <f>SUM(Вед!H32)</f>
        <v>0.15</v>
      </c>
      <c r="F13" s="14">
        <f>SUM(Вед!I32)</f>
        <v>0.15</v>
      </c>
    </row>
    <row r="14" spans="1:6" ht="24" x14ac:dyDescent="0.2">
      <c r="A14" s="10" t="s">
        <v>92</v>
      </c>
      <c r="B14" s="64" t="s">
        <v>73</v>
      </c>
      <c r="C14" s="83" t="s">
        <v>74</v>
      </c>
      <c r="D14" s="14">
        <f>SUM(D15)</f>
        <v>0.15</v>
      </c>
      <c r="E14" s="14">
        <f>SUM(E15)</f>
        <v>0.15</v>
      </c>
      <c r="F14" s="14">
        <f>SUM(F15)</f>
        <v>0.15</v>
      </c>
    </row>
    <row r="15" spans="1:6" ht="25.5" x14ac:dyDescent="0.2">
      <c r="A15" s="10" t="s">
        <v>92</v>
      </c>
      <c r="B15" s="64" t="s">
        <v>34</v>
      </c>
      <c r="C15" s="60" t="s">
        <v>35</v>
      </c>
      <c r="D15" s="14">
        <f>SUM(Вед!G34)</f>
        <v>0.15</v>
      </c>
      <c r="E15" s="14">
        <f>SUM(Вед!H34)</f>
        <v>0.15</v>
      </c>
      <c r="F15" s="14">
        <f>SUM(Вед!I34)</f>
        <v>0.15</v>
      </c>
    </row>
    <row r="16" spans="1:6" ht="0.75" customHeight="1" x14ac:dyDescent="0.2">
      <c r="A16" s="10" t="s">
        <v>109</v>
      </c>
      <c r="B16" s="64"/>
      <c r="C16" s="131" t="s">
        <v>108</v>
      </c>
      <c r="D16" s="132">
        <f t="shared" ref="D16:F17" si="0">SUM(D17)</f>
        <v>0</v>
      </c>
      <c r="E16" s="132">
        <f t="shared" si="0"/>
        <v>0</v>
      </c>
      <c r="F16" s="132">
        <f t="shared" si="0"/>
        <v>0</v>
      </c>
    </row>
    <row r="17" spans="1:15" ht="48" hidden="1" x14ac:dyDescent="0.2">
      <c r="A17" s="10" t="s">
        <v>109</v>
      </c>
      <c r="B17" s="133">
        <v>100</v>
      </c>
      <c r="C17" s="134" t="s">
        <v>72</v>
      </c>
      <c r="D17" s="132">
        <f t="shared" si="0"/>
        <v>0</v>
      </c>
      <c r="E17" s="132">
        <f t="shared" si="0"/>
        <v>0</v>
      </c>
      <c r="F17" s="132">
        <f t="shared" si="0"/>
        <v>0</v>
      </c>
    </row>
    <row r="18" spans="1:15" ht="24" hidden="1" x14ac:dyDescent="0.2">
      <c r="A18" s="10" t="s">
        <v>109</v>
      </c>
      <c r="B18" s="64" t="s">
        <v>32</v>
      </c>
      <c r="C18" s="65" t="s">
        <v>33</v>
      </c>
      <c r="D18" s="132">
        <f>SUM(Вед!G37)</f>
        <v>0</v>
      </c>
      <c r="E18" s="14">
        <v>0</v>
      </c>
      <c r="F18" s="14">
        <v>0</v>
      </c>
    </row>
    <row r="19" spans="1:15" ht="36" x14ac:dyDescent="0.2">
      <c r="A19" s="10" t="s">
        <v>93</v>
      </c>
      <c r="B19" s="28"/>
      <c r="C19" s="11" t="s">
        <v>85</v>
      </c>
      <c r="D19" s="14">
        <f>SUM(D20+D22)</f>
        <v>77.900000000000006</v>
      </c>
      <c r="E19" s="14">
        <f>SUM(E20+E22)</f>
        <v>77.900000000000006</v>
      </c>
      <c r="F19" s="14">
        <f>SUM(F20+F22)</f>
        <v>78.7</v>
      </c>
    </row>
    <row r="20" spans="1:15" ht="48" x14ac:dyDescent="0.2">
      <c r="A20" s="10" t="s">
        <v>93</v>
      </c>
      <c r="B20" s="80">
        <v>100</v>
      </c>
      <c r="C20" s="81" t="s">
        <v>72</v>
      </c>
      <c r="D20" s="15">
        <f>SUM(D21)</f>
        <v>70.495440000000002</v>
      </c>
      <c r="E20" s="15">
        <f>SUM(E21)</f>
        <v>70.495440000000002</v>
      </c>
      <c r="F20" s="15">
        <f>SUM(F21)</f>
        <v>70.495440000000002</v>
      </c>
    </row>
    <row r="21" spans="1:15" ht="24" x14ac:dyDescent="0.2">
      <c r="A21" s="10" t="s">
        <v>93</v>
      </c>
      <c r="B21" s="64" t="s">
        <v>32</v>
      </c>
      <c r="C21" s="65" t="s">
        <v>33</v>
      </c>
      <c r="D21" s="15">
        <f>SUM(Вед!G47)</f>
        <v>70.495440000000002</v>
      </c>
      <c r="E21" s="15">
        <f>SUM(Вед!H47)</f>
        <v>70.495440000000002</v>
      </c>
      <c r="F21" s="15">
        <f>SUM(Вед!I47)</f>
        <v>70.495440000000002</v>
      </c>
    </row>
    <row r="22" spans="1:15" ht="24" x14ac:dyDescent="0.2">
      <c r="A22" s="10" t="s">
        <v>93</v>
      </c>
      <c r="B22" s="64" t="s">
        <v>73</v>
      </c>
      <c r="C22" s="83" t="s">
        <v>74</v>
      </c>
      <c r="D22" s="15">
        <f>SUM(D23)</f>
        <v>7.40456</v>
      </c>
      <c r="E22" s="15">
        <f>SUM(E23)</f>
        <v>7.40456</v>
      </c>
      <c r="F22" s="15">
        <f>SUM(F23)</f>
        <v>8.2045600000000007</v>
      </c>
    </row>
    <row r="23" spans="1:15" ht="25.5" x14ac:dyDescent="0.2">
      <c r="A23" s="10" t="s">
        <v>93</v>
      </c>
      <c r="B23" s="64" t="s">
        <v>34</v>
      </c>
      <c r="C23" s="60" t="s">
        <v>35</v>
      </c>
      <c r="D23" s="15">
        <f>SUM(Вед!G49)</f>
        <v>7.40456</v>
      </c>
      <c r="E23" s="15">
        <f>SUM(Вед!H49)</f>
        <v>7.40456</v>
      </c>
      <c r="F23" s="15">
        <f>SUM(Вед!I49)</f>
        <v>8.2045600000000007</v>
      </c>
    </row>
    <row r="24" spans="1:15" ht="24" x14ac:dyDescent="0.2">
      <c r="A24" s="10" t="s">
        <v>126</v>
      </c>
      <c r="B24" s="28"/>
      <c r="C24" s="39" t="s">
        <v>80</v>
      </c>
      <c r="D24" s="18">
        <f t="shared" ref="D24:F25" si="1">SUM(D25)</f>
        <v>22</v>
      </c>
      <c r="E24" s="18">
        <f t="shared" si="1"/>
        <v>22</v>
      </c>
      <c r="F24" s="18">
        <f t="shared" si="1"/>
        <v>22</v>
      </c>
      <c r="G24" s="42"/>
      <c r="H24" s="42"/>
      <c r="I24" s="42"/>
      <c r="J24" s="42"/>
      <c r="K24" s="42"/>
      <c r="L24" s="42"/>
      <c r="M24" s="42"/>
      <c r="N24" s="42"/>
      <c r="O24" s="42"/>
    </row>
    <row r="25" spans="1:15" x14ac:dyDescent="0.2">
      <c r="A25" s="10" t="s">
        <v>126</v>
      </c>
      <c r="B25" s="61" t="s">
        <v>76</v>
      </c>
      <c r="C25" s="81" t="s">
        <v>77</v>
      </c>
      <c r="D25" s="18">
        <f t="shared" si="1"/>
        <v>22</v>
      </c>
      <c r="E25" s="18">
        <f t="shared" si="1"/>
        <v>22</v>
      </c>
      <c r="F25" s="18">
        <f t="shared" si="1"/>
        <v>22</v>
      </c>
      <c r="G25" s="42"/>
      <c r="H25" s="42"/>
      <c r="I25" s="42"/>
      <c r="J25" s="42"/>
      <c r="K25" s="42"/>
      <c r="L25" s="42"/>
      <c r="M25" s="42"/>
      <c r="N25" s="42"/>
      <c r="O25" s="42"/>
    </row>
    <row r="26" spans="1:15" ht="12" customHeight="1" x14ac:dyDescent="0.2">
      <c r="A26" s="10" t="s">
        <v>126</v>
      </c>
      <c r="B26" s="72">
        <v>540</v>
      </c>
      <c r="C26" s="39" t="s">
        <v>21</v>
      </c>
      <c r="D26" s="18">
        <f>SUM(Вед!G95)</f>
        <v>22</v>
      </c>
      <c r="E26" s="18">
        <f>SUM(Вед!H95)</f>
        <v>22</v>
      </c>
      <c r="F26" s="18">
        <f>SUM(Вед!I95)</f>
        <v>22</v>
      </c>
      <c r="G26" s="42"/>
      <c r="H26" s="42"/>
      <c r="I26" s="42"/>
      <c r="J26" s="42"/>
      <c r="K26" s="42"/>
      <c r="L26" s="42"/>
      <c r="M26" s="42"/>
      <c r="N26" s="42"/>
      <c r="O26" s="42"/>
    </row>
    <row r="27" spans="1:15" ht="51" hidden="1" x14ac:dyDescent="0.2">
      <c r="A27" s="5" t="s">
        <v>94</v>
      </c>
      <c r="B27" s="64"/>
      <c r="C27" s="127" t="s">
        <v>95</v>
      </c>
      <c r="D27" s="14">
        <f t="shared" ref="D27:F28" si="2">SUM(D28)</f>
        <v>0</v>
      </c>
      <c r="E27" s="14">
        <f t="shared" si="2"/>
        <v>0</v>
      </c>
      <c r="F27" s="14">
        <f t="shared" si="2"/>
        <v>0</v>
      </c>
      <c r="G27" s="42"/>
      <c r="H27" s="42"/>
      <c r="I27" s="42"/>
      <c r="J27" s="42"/>
      <c r="K27" s="42"/>
      <c r="L27" s="42"/>
      <c r="M27" s="42"/>
      <c r="N27" s="42"/>
      <c r="O27" s="42"/>
    </row>
    <row r="28" spans="1:15" ht="24" hidden="1" x14ac:dyDescent="0.2">
      <c r="A28" s="76" t="s">
        <v>94</v>
      </c>
      <c r="B28" s="64" t="s">
        <v>73</v>
      </c>
      <c r="C28" s="83" t="s">
        <v>74</v>
      </c>
      <c r="D28" s="14">
        <f t="shared" si="2"/>
        <v>0</v>
      </c>
      <c r="E28" s="14">
        <f t="shared" si="2"/>
        <v>0</v>
      </c>
      <c r="F28" s="14">
        <f t="shared" si="2"/>
        <v>0</v>
      </c>
      <c r="G28" s="42"/>
      <c r="H28" s="42"/>
      <c r="I28" s="42"/>
      <c r="J28" s="42"/>
      <c r="K28" s="42"/>
      <c r="L28" s="42"/>
      <c r="M28" s="42"/>
      <c r="N28" s="42"/>
      <c r="O28" s="42"/>
    </row>
    <row r="29" spans="1:15" ht="25.5" hidden="1" x14ac:dyDescent="0.2">
      <c r="A29" s="76" t="s">
        <v>94</v>
      </c>
      <c r="B29" s="64" t="s">
        <v>34</v>
      </c>
      <c r="C29" s="60" t="s">
        <v>35</v>
      </c>
      <c r="D29" s="14">
        <f>SUM(Вед!G40)</f>
        <v>0</v>
      </c>
      <c r="E29" s="14">
        <f>SUM(Вед!H40)</f>
        <v>0</v>
      </c>
      <c r="F29" s="14">
        <f>SUM(Вед!I40)</f>
        <v>0</v>
      </c>
      <c r="G29" s="42"/>
      <c r="H29" s="42"/>
      <c r="I29" s="42"/>
      <c r="J29" s="42"/>
      <c r="K29" s="42"/>
      <c r="L29" s="42"/>
      <c r="M29" s="42"/>
      <c r="N29" s="42"/>
      <c r="O29" s="42"/>
    </row>
    <row r="30" spans="1:15" s="3" customFormat="1" ht="25.5" x14ac:dyDescent="0.2">
      <c r="A30" s="48" t="s">
        <v>70</v>
      </c>
      <c r="B30" s="48"/>
      <c r="C30" s="46" t="s">
        <v>84</v>
      </c>
      <c r="D30" s="34">
        <f>SUM(D36+D42+D45+D48+D31+D39)</f>
        <v>983.37699999999995</v>
      </c>
      <c r="E30" s="34">
        <f t="shared" ref="E30:F30" si="3">SUM(E36+E42+E45+E48+E31+E39)</f>
        <v>940.34199999999998</v>
      </c>
      <c r="F30" s="34">
        <f t="shared" si="3"/>
        <v>902.28899999999999</v>
      </c>
    </row>
    <row r="31" spans="1:15" s="3" customFormat="1" ht="1.5" hidden="1" customHeight="1" x14ac:dyDescent="0.2">
      <c r="A31" s="76" t="s">
        <v>102</v>
      </c>
      <c r="B31" s="40"/>
      <c r="C31" s="39" t="s">
        <v>103</v>
      </c>
      <c r="D31" s="89">
        <f>SUM(D32+D34)</f>
        <v>0</v>
      </c>
      <c r="E31" s="89"/>
      <c r="F31" s="89"/>
    </row>
    <row r="32" spans="1:15" s="3" customFormat="1" ht="24" hidden="1" x14ac:dyDescent="0.2">
      <c r="A32" s="76" t="s">
        <v>102</v>
      </c>
      <c r="B32" s="114" t="s">
        <v>73</v>
      </c>
      <c r="C32" s="83" t="s">
        <v>74</v>
      </c>
      <c r="D32" s="125">
        <f>SUM(D33)</f>
        <v>0</v>
      </c>
      <c r="E32" s="89"/>
      <c r="F32" s="89"/>
    </row>
    <row r="33" spans="1:6" s="3" customFormat="1" hidden="1" x14ac:dyDescent="0.2">
      <c r="A33" s="76" t="s">
        <v>102</v>
      </c>
      <c r="B33" s="86" t="s">
        <v>34</v>
      </c>
      <c r="C33" s="65" t="s">
        <v>35</v>
      </c>
      <c r="D33" s="89">
        <f>SUM(Вед!G77)</f>
        <v>0</v>
      </c>
      <c r="E33" s="89"/>
      <c r="F33" s="89"/>
    </row>
    <row r="34" spans="1:6" s="3" customFormat="1" ht="24" hidden="1" x14ac:dyDescent="0.2">
      <c r="A34" s="76" t="s">
        <v>102</v>
      </c>
      <c r="B34" s="86" t="s">
        <v>106</v>
      </c>
      <c r="C34" s="65" t="s">
        <v>107</v>
      </c>
      <c r="D34" s="89">
        <f>SUM(D35)</f>
        <v>0</v>
      </c>
      <c r="E34" s="89"/>
      <c r="F34" s="89"/>
    </row>
    <row r="35" spans="1:6" s="3" customFormat="1" hidden="1" x14ac:dyDescent="0.2">
      <c r="A35" s="76" t="s">
        <v>102</v>
      </c>
      <c r="B35" s="86" t="s">
        <v>104</v>
      </c>
      <c r="C35" s="65" t="s">
        <v>105</v>
      </c>
      <c r="D35" s="89">
        <f>SUM(Вед!G79)</f>
        <v>0</v>
      </c>
      <c r="E35" s="89"/>
      <c r="F35" s="89"/>
    </row>
    <row r="36" spans="1:6" ht="24" x14ac:dyDescent="0.2">
      <c r="A36" s="10" t="s">
        <v>124</v>
      </c>
      <c r="B36" s="28"/>
      <c r="C36" s="11" t="s">
        <v>55</v>
      </c>
      <c r="D36" s="18">
        <f>SUM(Вед!G80)</f>
        <v>370</v>
      </c>
      <c r="E36" s="18">
        <f>SUM(Вед!H80)</f>
        <v>331.16300000000001</v>
      </c>
      <c r="F36" s="18">
        <f>SUM(Вед!I80)</f>
        <v>274.68299999999999</v>
      </c>
    </row>
    <row r="37" spans="1:6" ht="24" x14ac:dyDescent="0.2">
      <c r="A37" s="10" t="s">
        <v>124</v>
      </c>
      <c r="B37" s="64" t="s">
        <v>73</v>
      </c>
      <c r="C37" s="83" t="s">
        <v>74</v>
      </c>
      <c r="D37" s="18">
        <f>SUM(D38)</f>
        <v>370</v>
      </c>
      <c r="E37" s="18">
        <f>SUM(E38)</f>
        <v>331.16300000000001</v>
      </c>
      <c r="F37" s="18">
        <f>SUM(F38)</f>
        <v>274.68299999999999</v>
      </c>
    </row>
    <row r="38" spans="1:6" ht="25.5" x14ac:dyDescent="0.2">
      <c r="A38" s="10" t="s">
        <v>124</v>
      </c>
      <c r="B38" s="64" t="s">
        <v>34</v>
      </c>
      <c r="C38" s="60" t="s">
        <v>35</v>
      </c>
      <c r="D38" s="18">
        <f>SUM(Вед!G82)</f>
        <v>370</v>
      </c>
      <c r="E38" s="18">
        <f>SUM(Вед!H82)</f>
        <v>331.16300000000001</v>
      </c>
      <c r="F38" s="18">
        <f>SUM(Вед!I82)</f>
        <v>274.68299999999999</v>
      </c>
    </row>
    <row r="39" spans="1:6" s="146" customFormat="1" ht="24" x14ac:dyDescent="0.2">
      <c r="A39" s="79">
        <v>1120240030</v>
      </c>
      <c r="B39" s="37"/>
      <c r="C39" s="39" t="s">
        <v>115</v>
      </c>
      <c r="D39" s="18">
        <f>D40</f>
        <v>20</v>
      </c>
      <c r="E39" s="18">
        <f>E40</f>
        <v>0</v>
      </c>
      <c r="F39" s="18">
        <f>F40</f>
        <v>0</v>
      </c>
    </row>
    <row r="40" spans="1:6" s="146" customFormat="1" ht="24" x14ac:dyDescent="0.2">
      <c r="A40" s="79">
        <v>1120240030</v>
      </c>
      <c r="B40" s="64" t="s">
        <v>73</v>
      </c>
      <c r="C40" s="121" t="s">
        <v>74</v>
      </c>
      <c r="D40" s="18">
        <f>SUM(D41)</f>
        <v>20</v>
      </c>
      <c r="E40" s="18">
        <f>SUM(E41)</f>
        <v>0</v>
      </c>
      <c r="F40" s="18">
        <f>SUM(F41)</f>
        <v>0</v>
      </c>
    </row>
    <row r="41" spans="1:6" s="146" customFormat="1" ht="25.5" x14ac:dyDescent="0.2">
      <c r="A41" s="79">
        <v>1120240030</v>
      </c>
      <c r="B41" s="64" t="s">
        <v>34</v>
      </c>
      <c r="C41" s="60" t="s">
        <v>35</v>
      </c>
      <c r="D41" s="175">
        <f>SUM(Вед!G85)</f>
        <v>20</v>
      </c>
      <c r="E41" s="175">
        <f>SUM(Вед!H85)</f>
        <v>0</v>
      </c>
      <c r="F41" s="175">
        <f>SUM(Вед!I85)</f>
        <v>0</v>
      </c>
    </row>
    <row r="42" spans="1:6" ht="39.75" customHeight="1" x14ac:dyDescent="0.2">
      <c r="A42" s="10" t="s">
        <v>125</v>
      </c>
      <c r="B42" s="28"/>
      <c r="C42" s="17" t="s">
        <v>56</v>
      </c>
      <c r="D42" s="18">
        <f>SUM(Вед!G86)</f>
        <v>87.7</v>
      </c>
      <c r="E42" s="18">
        <f>SUM(Вед!H86)</f>
        <v>50</v>
      </c>
      <c r="F42" s="18">
        <f>SUM(Вед!I86)</f>
        <v>0</v>
      </c>
    </row>
    <row r="43" spans="1:6" ht="25.5" customHeight="1" x14ac:dyDescent="0.2">
      <c r="A43" s="10" t="s">
        <v>125</v>
      </c>
      <c r="B43" s="64" t="s">
        <v>73</v>
      </c>
      <c r="C43" s="83" t="s">
        <v>74</v>
      </c>
      <c r="D43" s="18">
        <f>SUM(D44)</f>
        <v>87.7</v>
      </c>
      <c r="E43" s="18">
        <f>SUM(E44)</f>
        <v>50</v>
      </c>
      <c r="F43" s="18">
        <f>SUM(F44)</f>
        <v>0</v>
      </c>
    </row>
    <row r="44" spans="1:6" ht="27" customHeight="1" x14ac:dyDescent="0.2">
      <c r="A44" s="10" t="s">
        <v>125</v>
      </c>
      <c r="B44" s="64" t="s">
        <v>34</v>
      </c>
      <c r="C44" s="60" t="s">
        <v>35</v>
      </c>
      <c r="D44" s="18">
        <f>SUM(Вед!G88)</f>
        <v>87.7</v>
      </c>
      <c r="E44" s="18">
        <f>SUM(Вед!H88)</f>
        <v>50</v>
      </c>
      <c r="F44" s="18">
        <f>SUM(Вед!I88)</f>
        <v>0</v>
      </c>
    </row>
    <row r="45" spans="1:6" ht="25.5" customHeight="1" x14ac:dyDescent="0.2">
      <c r="A45" s="10" t="s">
        <v>123</v>
      </c>
      <c r="B45" s="28"/>
      <c r="C45" s="60" t="s">
        <v>64</v>
      </c>
      <c r="D45" s="18">
        <f>SUM(Вед!G64)</f>
        <v>505.67700000000002</v>
      </c>
      <c r="E45" s="18">
        <f>SUM(Вед!H64)</f>
        <v>559.17899999999997</v>
      </c>
      <c r="F45" s="18">
        <f>SUM(Вед!I64)</f>
        <v>627.60599999999999</v>
      </c>
    </row>
    <row r="46" spans="1:6" ht="25.5" customHeight="1" x14ac:dyDescent="0.2">
      <c r="A46" s="10" t="s">
        <v>123</v>
      </c>
      <c r="B46" s="64" t="s">
        <v>73</v>
      </c>
      <c r="C46" s="83" t="s">
        <v>74</v>
      </c>
      <c r="D46" s="15">
        <f>SUM(D47)</f>
        <v>505.67700000000002</v>
      </c>
      <c r="E46" s="15">
        <f>SUM(E47)</f>
        <v>559.17899999999997</v>
      </c>
      <c r="F46" s="15">
        <f>SUM(F47)</f>
        <v>627.60599999999999</v>
      </c>
    </row>
    <row r="47" spans="1:6" ht="25.5" customHeight="1" x14ac:dyDescent="0.2">
      <c r="A47" s="10" t="s">
        <v>123</v>
      </c>
      <c r="B47" s="64" t="s">
        <v>34</v>
      </c>
      <c r="C47" s="60" t="s">
        <v>35</v>
      </c>
      <c r="D47" s="15">
        <f>SUM(Вед!G66)</f>
        <v>505.67700000000002</v>
      </c>
      <c r="E47" s="15">
        <f>SUM(Вед!H66)</f>
        <v>559.17899999999997</v>
      </c>
      <c r="F47" s="15">
        <f>SUM(Вед!I66)</f>
        <v>627.60599999999999</v>
      </c>
    </row>
    <row r="48" spans="1:6" ht="0.75" customHeight="1" x14ac:dyDescent="0.2">
      <c r="A48" s="76" t="s">
        <v>96</v>
      </c>
      <c r="B48" s="37"/>
      <c r="C48" s="39" t="s">
        <v>97</v>
      </c>
      <c r="D48" s="126">
        <f t="shared" ref="D48:F49" si="4">SUM(D49)</f>
        <v>0</v>
      </c>
      <c r="E48" s="126">
        <f t="shared" si="4"/>
        <v>0</v>
      </c>
      <c r="F48" s="126">
        <f t="shared" si="4"/>
        <v>0</v>
      </c>
    </row>
    <row r="49" spans="1:6" ht="25.5" hidden="1" customHeight="1" x14ac:dyDescent="0.2">
      <c r="A49" s="76" t="s">
        <v>96</v>
      </c>
      <c r="B49" s="64" t="s">
        <v>73</v>
      </c>
      <c r="C49" s="83" t="s">
        <v>74</v>
      </c>
      <c r="D49" s="18">
        <f t="shared" si="4"/>
        <v>0</v>
      </c>
      <c r="E49" s="18">
        <f t="shared" si="4"/>
        <v>0</v>
      </c>
      <c r="F49" s="18">
        <f t="shared" si="4"/>
        <v>0</v>
      </c>
    </row>
    <row r="50" spans="1:6" ht="25.5" hidden="1" customHeight="1" x14ac:dyDescent="0.2">
      <c r="A50" s="76" t="s">
        <v>96</v>
      </c>
      <c r="B50" s="64" t="s">
        <v>34</v>
      </c>
      <c r="C50" s="60" t="s">
        <v>35</v>
      </c>
      <c r="D50" s="18">
        <f>SUM(Вед!G73)</f>
        <v>0</v>
      </c>
      <c r="E50" s="18">
        <f>SUM(Вед!H73)</f>
        <v>0</v>
      </c>
      <c r="F50" s="18">
        <f>SUM(Вед!I73)</f>
        <v>0</v>
      </c>
    </row>
    <row r="51" spans="1:6" ht="28.5" customHeight="1" x14ac:dyDescent="0.2">
      <c r="A51" s="48" t="s">
        <v>69</v>
      </c>
      <c r="B51" s="48"/>
      <c r="C51" s="144" t="s">
        <v>82</v>
      </c>
      <c r="D51" s="34">
        <f>SUM(D52+D55)</f>
        <v>176.6</v>
      </c>
      <c r="E51" s="34">
        <f>SUM(E52+E55)</f>
        <v>96.6</v>
      </c>
      <c r="F51" s="34">
        <f>SUM(F52+F55)</f>
        <v>96.6</v>
      </c>
    </row>
    <row r="52" spans="1:6" ht="28.5" customHeight="1" x14ac:dyDescent="0.2">
      <c r="A52" s="79">
        <v>1130140020</v>
      </c>
      <c r="B52" s="79"/>
      <c r="C52" s="39" t="s">
        <v>65</v>
      </c>
      <c r="D52" s="15">
        <f>SUM(Вед!G56)</f>
        <v>100</v>
      </c>
      <c r="E52" s="15">
        <f>SUM(Вед!H56)</f>
        <v>20</v>
      </c>
      <c r="F52" s="15">
        <f>SUM(Вед!I56)</f>
        <v>20</v>
      </c>
    </row>
    <row r="53" spans="1:6" ht="28.5" customHeight="1" x14ac:dyDescent="0.2">
      <c r="A53" s="79">
        <v>1130140020</v>
      </c>
      <c r="B53" s="64" t="s">
        <v>73</v>
      </c>
      <c r="C53" s="83" t="s">
        <v>74</v>
      </c>
      <c r="D53" s="15">
        <f>SUM(D54)</f>
        <v>100</v>
      </c>
      <c r="E53" s="15">
        <f>SUM(E54)</f>
        <v>20</v>
      </c>
      <c r="F53" s="15">
        <f>SUM(F54)</f>
        <v>20</v>
      </c>
    </row>
    <row r="54" spans="1:6" ht="28.5" customHeight="1" x14ac:dyDescent="0.2">
      <c r="A54" s="79">
        <v>1130140020</v>
      </c>
      <c r="B54" s="64" t="s">
        <v>34</v>
      </c>
      <c r="C54" s="60" t="s">
        <v>35</v>
      </c>
      <c r="D54" s="15">
        <f>SUM(Вед!G56)</f>
        <v>100</v>
      </c>
      <c r="E54" s="15">
        <f>SUM(Вед!H56)</f>
        <v>20</v>
      </c>
      <c r="F54" s="15">
        <f>SUM(Вед!I56)</f>
        <v>20</v>
      </c>
    </row>
    <row r="55" spans="1:6" s="3" customFormat="1" ht="24" x14ac:dyDescent="0.2">
      <c r="A55" s="79">
        <v>1130240020</v>
      </c>
      <c r="B55" s="28"/>
      <c r="C55" s="65" t="s">
        <v>54</v>
      </c>
      <c r="D55" s="15">
        <f>SUM(Вед!G57)</f>
        <v>76.599999999999994</v>
      </c>
      <c r="E55" s="15">
        <f>SUM(Вед!H57)</f>
        <v>76.599999999999994</v>
      </c>
      <c r="F55" s="15">
        <f>SUM(Вед!I57)</f>
        <v>76.599999999999994</v>
      </c>
    </row>
    <row r="56" spans="1:6" s="3" customFormat="1" ht="24" x14ac:dyDescent="0.2">
      <c r="A56" s="79">
        <v>1130240020</v>
      </c>
      <c r="B56" s="64" t="s">
        <v>73</v>
      </c>
      <c r="C56" s="83" t="s">
        <v>74</v>
      </c>
      <c r="D56" s="15">
        <f>SUM(D57)</f>
        <v>76.599999999999994</v>
      </c>
      <c r="E56" s="15">
        <f>SUM(E57)</f>
        <v>76.599999999999994</v>
      </c>
      <c r="F56" s="15">
        <f>SUM(F57)</f>
        <v>76.599999999999994</v>
      </c>
    </row>
    <row r="57" spans="1:6" s="3" customFormat="1" ht="25.5" x14ac:dyDescent="0.2">
      <c r="A57" s="79">
        <v>1130240020</v>
      </c>
      <c r="B57" s="64" t="s">
        <v>34</v>
      </c>
      <c r="C57" s="60" t="s">
        <v>35</v>
      </c>
      <c r="D57" s="15">
        <f>SUM(Вед!G59)</f>
        <v>76.599999999999994</v>
      </c>
      <c r="E57" s="15">
        <f>SUM(Вед!H59)</f>
        <v>76.599999999999994</v>
      </c>
      <c r="F57" s="15">
        <f>SUM(Вед!I59)</f>
        <v>76.599999999999994</v>
      </c>
    </row>
    <row r="58" spans="1:6" x14ac:dyDescent="0.2">
      <c r="A58" s="48" t="s">
        <v>67</v>
      </c>
      <c r="B58" s="48"/>
      <c r="C58" s="47" t="s">
        <v>58</v>
      </c>
      <c r="D58" s="36">
        <f>SUM(D59+D64)</f>
        <v>1655.9</v>
      </c>
      <c r="E58" s="36">
        <f>SUM(E59+E64)</f>
        <v>1655.9</v>
      </c>
      <c r="F58" s="36">
        <f>SUM(F59+F64)</f>
        <v>1655.9</v>
      </c>
    </row>
    <row r="59" spans="1:6" ht="24" x14ac:dyDescent="0.2">
      <c r="A59" s="28" t="s">
        <v>120</v>
      </c>
      <c r="B59" s="28"/>
      <c r="C59" s="11" t="s">
        <v>52</v>
      </c>
      <c r="D59" s="15">
        <f>SUM(Вед!G18)</f>
        <v>1095.9000000000001</v>
      </c>
      <c r="E59" s="15">
        <f>SUM(Вед!H18)</f>
        <v>1095.9000000000001</v>
      </c>
      <c r="F59" s="15">
        <f>SUM(Вед!I18)</f>
        <v>1095.9000000000001</v>
      </c>
    </row>
    <row r="60" spans="1:6" ht="48" x14ac:dyDescent="0.2">
      <c r="A60" s="28" t="s">
        <v>120</v>
      </c>
      <c r="B60" s="80">
        <v>100</v>
      </c>
      <c r="C60" s="81" t="s">
        <v>72</v>
      </c>
      <c r="D60" s="29">
        <f>SUM(D61)</f>
        <v>592</v>
      </c>
      <c r="E60" s="29">
        <f>SUM(E61)</f>
        <v>592</v>
      </c>
      <c r="F60" s="29">
        <f>SUM(F61)</f>
        <v>592</v>
      </c>
    </row>
    <row r="61" spans="1:6" ht="24" x14ac:dyDescent="0.2">
      <c r="A61" s="28" t="s">
        <v>120</v>
      </c>
      <c r="B61" s="64" t="s">
        <v>32</v>
      </c>
      <c r="C61" s="65" t="s">
        <v>33</v>
      </c>
      <c r="D61" s="66">
        <f>SUM(Вед!G20)</f>
        <v>592</v>
      </c>
      <c r="E61" s="66">
        <f>SUM(Вед!H20)</f>
        <v>592</v>
      </c>
      <c r="F61" s="66">
        <f>SUM(Вед!I20)</f>
        <v>592</v>
      </c>
    </row>
    <row r="62" spans="1:6" ht="24" x14ac:dyDescent="0.2">
      <c r="A62" s="28" t="s">
        <v>120</v>
      </c>
      <c r="B62" s="64" t="s">
        <v>73</v>
      </c>
      <c r="C62" s="83" t="s">
        <v>74</v>
      </c>
      <c r="D62" s="66">
        <f>SUM(D63)</f>
        <v>503.9</v>
      </c>
      <c r="E62" s="66">
        <f>SUM(E63)</f>
        <v>503.9</v>
      </c>
      <c r="F62" s="66">
        <f>SUM(F63)</f>
        <v>503.9</v>
      </c>
    </row>
    <row r="63" spans="1:6" ht="25.5" x14ac:dyDescent="0.2">
      <c r="A63" s="28" t="s">
        <v>120</v>
      </c>
      <c r="B63" s="64" t="s">
        <v>34</v>
      </c>
      <c r="C63" s="60" t="s">
        <v>35</v>
      </c>
      <c r="D63" s="66">
        <f>SUM(Вед!G22)</f>
        <v>503.9</v>
      </c>
      <c r="E63" s="66">
        <f>SUM(Вед!H22)</f>
        <v>503.9</v>
      </c>
      <c r="F63" s="66">
        <f>SUM(Вед!I22)</f>
        <v>503.9</v>
      </c>
    </row>
    <row r="64" spans="1:6" ht="24" x14ac:dyDescent="0.2">
      <c r="A64" s="28" t="s">
        <v>121</v>
      </c>
      <c r="B64" s="28"/>
      <c r="C64" s="11" t="s">
        <v>53</v>
      </c>
      <c r="D64" s="15">
        <f>SUM(Вед!G23)</f>
        <v>560</v>
      </c>
      <c r="E64" s="15">
        <f>SUM(Вед!H23)</f>
        <v>560</v>
      </c>
      <c r="F64" s="15">
        <f>SUM(Вед!I23)</f>
        <v>560</v>
      </c>
    </row>
    <row r="65" spans="1:6" ht="48" x14ac:dyDescent="0.2">
      <c r="A65" s="28" t="s">
        <v>121</v>
      </c>
      <c r="B65" s="80">
        <v>100</v>
      </c>
      <c r="C65" s="81" t="s">
        <v>72</v>
      </c>
      <c r="D65" s="29">
        <f>SUM(D66)</f>
        <v>560</v>
      </c>
      <c r="E65" s="29">
        <f>SUM(E66)</f>
        <v>560</v>
      </c>
      <c r="F65" s="29">
        <f>SUM(F66)</f>
        <v>560</v>
      </c>
    </row>
    <row r="66" spans="1:6" ht="24" x14ac:dyDescent="0.2">
      <c r="A66" s="28" t="s">
        <v>121</v>
      </c>
      <c r="B66" s="64" t="s">
        <v>32</v>
      </c>
      <c r="C66" s="65" t="s">
        <v>33</v>
      </c>
      <c r="D66" s="66">
        <f>SUM(Вед!G25)</f>
        <v>560</v>
      </c>
      <c r="E66" s="66">
        <f>SUM(Вед!H25)</f>
        <v>560</v>
      </c>
      <c r="F66" s="66">
        <f>SUM(Вед!I25)</f>
        <v>560</v>
      </c>
    </row>
    <row r="67" spans="1:6" ht="36" x14ac:dyDescent="0.2">
      <c r="A67" s="59" t="s">
        <v>71</v>
      </c>
      <c r="B67" s="28"/>
      <c r="C67" s="96" t="s">
        <v>66</v>
      </c>
      <c r="D67" s="15">
        <f>SUM(D68)</f>
        <v>1</v>
      </c>
      <c r="E67" s="15">
        <f t="shared" ref="E67:F67" si="5">SUM(E68)</f>
        <v>1</v>
      </c>
      <c r="F67" s="15">
        <f t="shared" si="5"/>
        <v>1</v>
      </c>
    </row>
    <row r="68" spans="1:6" x14ac:dyDescent="0.2">
      <c r="A68" s="10" t="s">
        <v>122</v>
      </c>
      <c r="B68" s="64"/>
      <c r="C68" s="65" t="s">
        <v>25</v>
      </c>
      <c r="D68" s="18">
        <f>SUM(Вед!G27)</f>
        <v>1</v>
      </c>
      <c r="E68" s="18">
        <f>SUM(Вед!H27)</f>
        <v>1</v>
      </c>
      <c r="F68" s="18">
        <f>SUM(Вед!I27)</f>
        <v>1</v>
      </c>
    </row>
    <row r="69" spans="1:6" x14ac:dyDescent="0.2">
      <c r="A69" s="10" t="s">
        <v>122</v>
      </c>
      <c r="B69" s="87">
        <v>800</v>
      </c>
      <c r="C69" s="83" t="s">
        <v>75</v>
      </c>
      <c r="D69" s="66">
        <f>SUM(D70)</f>
        <v>1</v>
      </c>
      <c r="E69" s="66">
        <f>SUM(E70)</f>
        <v>1</v>
      </c>
      <c r="F69" s="66">
        <f>SUM(F70)</f>
        <v>1</v>
      </c>
    </row>
    <row r="70" spans="1:6" x14ac:dyDescent="0.2">
      <c r="A70" s="10" t="s">
        <v>122</v>
      </c>
      <c r="B70" s="68">
        <v>870</v>
      </c>
      <c r="C70" s="65" t="s">
        <v>31</v>
      </c>
      <c r="D70" s="15">
        <f>SUM(Вед!G29)</f>
        <v>1</v>
      </c>
      <c r="E70" s="15">
        <f>SUM(Вед!H29)</f>
        <v>1</v>
      </c>
      <c r="F70" s="15">
        <f>SUM(Вед!I29)</f>
        <v>1</v>
      </c>
    </row>
    <row r="71" spans="1:6" x14ac:dyDescent="0.2">
      <c r="A71" s="40"/>
      <c r="B71" s="40"/>
      <c r="C71" s="12" t="s">
        <v>22</v>
      </c>
      <c r="D71" s="19">
        <f>SUM(D8+D67)</f>
        <v>2916.9269999999997</v>
      </c>
      <c r="E71" s="19">
        <f>SUM(E8+E67)</f>
        <v>2793.8919999999998</v>
      </c>
      <c r="F71" s="19">
        <f>SUM(F8+F67)</f>
        <v>2756.6390000000001</v>
      </c>
    </row>
  </sheetData>
  <mergeCells count="7">
    <mergeCell ref="C1:F1"/>
    <mergeCell ref="C5:C6"/>
    <mergeCell ref="A5:A6"/>
    <mergeCell ref="B5:B6"/>
    <mergeCell ref="D2:F2"/>
    <mergeCell ref="A3:F3"/>
    <mergeCell ref="D5:F5"/>
  </mergeCells>
  <phoneticPr fontId="15" type="noConversion"/>
  <pageMargins left="0.19685039370078741" right="0" top="0.19685039370078741" bottom="0.19685039370078741" header="0.27559055118110237" footer="0.51181102362204722"/>
  <pageSetup paperSize="9" orientation="portrait"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РП</vt:lpstr>
      <vt:lpstr>РПЦСР</vt:lpstr>
      <vt:lpstr>Вед</vt:lpstr>
      <vt:lpstr>МП</vt:lpstr>
      <vt:lpstr>Вед!Заголовки_для_печати</vt:lpstr>
      <vt:lpstr>МП!Заголовки_для_печати</vt:lpstr>
      <vt:lpstr>РПЦСР!Заголовки_для_печати</vt:lpstr>
      <vt:lpstr>Вед!Область_печати</vt:lpstr>
      <vt:lpstr>МП!Область_печати</vt:lpstr>
      <vt:lpstr>РПЦСР!Область_печати</vt:lpstr>
    </vt:vector>
  </TitlesOfParts>
  <Company>Фин отдел</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КОВАЛЕВА</dc:creator>
  <cp:lastModifiedBy>Uzer</cp:lastModifiedBy>
  <cp:lastPrinted>2018-12-18T07:37:20Z</cp:lastPrinted>
  <dcterms:created xsi:type="dcterms:W3CDTF">2002-11-18T08:10:53Z</dcterms:created>
  <dcterms:modified xsi:type="dcterms:W3CDTF">2018-12-18T07:39:26Z</dcterms:modified>
</cp:coreProperties>
</file>