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9720" windowHeight="6045" activeTab="1"/>
  </bookViews>
  <sheets>
    <sheet name="РП" sheetId="1" r:id="rId1"/>
    <sheet name="РПЦСР" sheetId="2" r:id="rId2"/>
    <sheet name="Вед" sheetId="3" r:id="rId3"/>
    <sheet name="МП" sheetId="4" r:id="rId4"/>
  </sheets>
  <definedNames>
    <definedName name="_xlnm.Print_Titles" localSheetId="2">'Вед'!$7:$7</definedName>
    <definedName name="_xlnm.Print_Titles" localSheetId="3">'МП'!$8:$8</definedName>
    <definedName name="_xlnm.Print_Titles" localSheetId="1">'РПЦСР'!$9:$9</definedName>
    <definedName name="_xlnm.Print_Area" localSheetId="2">'Вед'!$A$1:$G$89</definedName>
    <definedName name="_xlnm.Print_Area" localSheetId="3">'МП'!$A$1:$D$30</definedName>
    <definedName name="_xlnm.Print_Area" localSheetId="0">'РП'!$A$1:$E$23</definedName>
    <definedName name="_xlnm.Print_Area" localSheetId="1">'РПЦСР'!$A$1:$G$89</definedName>
  </definedNames>
  <calcPr fullCalcOnLoad="1"/>
</workbook>
</file>

<file path=xl/sharedStrings.xml><?xml version="1.0" encoding="utf-8"?>
<sst xmlns="http://schemas.openxmlformats.org/spreadsheetml/2006/main" count="891" uniqueCount="121">
  <si>
    <t>Раздел</t>
  </si>
  <si>
    <t>Под- раздел</t>
  </si>
  <si>
    <t>Вид расходов</t>
  </si>
  <si>
    <t>Целевая статья</t>
  </si>
  <si>
    <t>Сумма</t>
  </si>
  <si>
    <t>Общегосударственные вопросы</t>
  </si>
  <si>
    <t>01</t>
  </si>
  <si>
    <t>04</t>
  </si>
  <si>
    <t>тыс. руб.</t>
  </si>
  <si>
    <t>701</t>
  </si>
  <si>
    <t>№ п/п</t>
  </si>
  <si>
    <t>2</t>
  </si>
  <si>
    <t>6</t>
  </si>
  <si>
    <t>АДМИНИСТРАЦИЯ БЕЛЯНИЦКОГО СЕЛЬСКОГО ПОСЕЛЕНИЯ СОНКОВСКОГО РАЙОНА ТВЕРСКОЙ ОБЛАСТИ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</si>
  <si>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</si>
  <si>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</si>
  <si>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</si>
  <si>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</si>
  <si>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</si>
  <si>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</si>
  <si>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</si>
  <si>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</si>
  <si>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Иные межбюджетные трансферты</t>
  </si>
  <si>
    <t>ВСЕГО</t>
  </si>
  <si>
    <t>ГРБС</t>
  </si>
  <si>
    <t>Резервные фонды</t>
  </si>
  <si>
    <t>Резервные фонды местных администраций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</si>
  <si>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</si>
  <si>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</si>
  <si>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</si>
  <si>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</si>
  <si>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</si>
  <si>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Резервные средства</t>
  </si>
  <si>
    <t>120</t>
  </si>
  <si>
    <t>Расходы на выплаты персоналу государственных (муниципальных ) органов</t>
  </si>
  <si>
    <t>240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</si>
  <si>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</si>
  <si>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</si>
  <si>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</si>
  <si>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</si>
  <si>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</si>
  <si>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(в тыс. руб.)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</si>
  <si>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</si>
  <si>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</si>
  <si>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</si>
  <si>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</si>
  <si>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</si>
  <si>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</si>
  <si>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</si>
  <si>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</si>
  <si>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</si>
  <si>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>5</t>
  </si>
  <si>
    <t>Создание, ведение и наполнение официального сайта администрации сельского поселения</t>
  </si>
  <si>
    <t xml:space="preserve">Обеспечивающая подпрограмма </t>
  </si>
  <si>
    <t xml:space="preserve">Обеспечение деятельности  главного администратора  программы и  администраторов программы 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</si>
  <si>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</si>
  <si>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</si>
  <si>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Расходы, не включенные в муниципальные программы Беляницкого сельского поселения</t>
  </si>
  <si>
    <t>Расходы на обеспечение функционирования добровольной пожарной дружины</t>
  </si>
  <si>
    <t>Расходы на финансовое обеспечение организации  уличного освещения населенных пунктов поселения</t>
  </si>
  <si>
    <t xml:space="preserve">Расходы на обеспечение вывоза  бытовых отходов на территории Беляницкого сельского поселения Сонковского района </t>
  </si>
  <si>
    <t>Прочие межбюджетные трансферты общего характера</t>
  </si>
  <si>
    <t>ППП</t>
  </si>
  <si>
    <t>Обеспечивающая подпрограмма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</si>
  <si>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</si>
  <si>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Финансовое обеспечение расходов 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</si>
  <si>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2014-2017 годы"
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</si>
  <si>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</si>
  <si>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</si>
  <si>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</si>
  <si>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</si>
  <si>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Расходы на обеспечение финансирования содержания мест захоронений</t>
  </si>
  <si>
    <t>Расходы на финансовое обеспечение  первичных мер пожарной безопасности в границах населенных пунктов поселения</t>
  </si>
  <si>
    <t>Расходы, не включенные в муниципальные программы Беляницкого сельского поселения Сонковского района Тверской области</t>
  </si>
  <si>
    <t xml:space="preserve">Распределение бюджетных ассигнований местного бюджета по разделам и подразделам классификации расходов бюджетов на 2016 год 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</si>
  <si>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бюджетов на 2016 год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</si>
  <si>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</si>
  <si>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местного бюджета и целевым статьям (муниципальным программам и непрограммным направлениям деятельности)  классификации расходов бюджетов на 2016 год</t>
  </si>
  <si>
    <t>1110000000</t>
  </si>
  <si>
    <t>111021054О</t>
  </si>
  <si>
    <t>1100000000</t>
  </si>
  <si>
    <t>111025118О</t>
  </si>
  <si>
    <t>1130000000</t>
  </si>
  <si>
    <t>1120000000</t>
  </si>
  <si>
    <t>9900000000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</si>
  <si>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</si>
  <si>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</si>
  <si>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</si>
  <si>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</si>
  <si>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</si>
  <si>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Межбюджетные трансферты</t>
  </si>
  <si>
    <t>1190000000</t>
  </si>
  <si>
    <t>1190100000</t>
  </si>
  <si>
    <t xml:space="preserve">Расходы на финансовое обеспечение расходов на осуществление переданных полномочий </t>
  </si>
  <si>
    <t>111014002Б</t>
  </si>
  <si>
    <t>119014012С</t>
  </si>
  <si>
    <t>119014013С</t>
  </si>
  <si>
    <t>992004000А</t>
  </si>
  <si>
    <t>113014002Б</t>
  </si>
  <si>
    <t>112044002Б</t>
  </si>
  <si>
    <t>112014002Б</t>
  </si>
  <si>
    <t>112024003Б</t>
  </si>
  <si>
    <t>112024004Б</t>
  </si>
  <si>
    <t>111044001О</t>
  </si>
  <si>
    <t>11202S033Н</t>
  </si>
  <si>
    <t>113024002Б</t>
  </si>
  <si>
    <t>Расходы на реализацию программ по поддержке местных инициатив за счет средств местного бюджета</t>
  </si>
  <si>
    <r>
      <t>Расходы на реализацию программ по поддержке местных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инициатив за счет средств местного бюджета</t>
    </r>
  </si>
  <si>
    <t>Подпрограмма  1 "Повышение эффективности муниципального управления"</t>
  </si>
  <si>
    <t>Подпрограмма 3 "Обеспечение первичных мер пожарной безопасности в границах населенных пунктов поселения"</t>
  </si>
  <si>
    <t>Подпрограмма  2 "Создание условий для обеспечения жизнедеятельности населения поселения"</t>
  </si>
  <si>
    <t>Подпрограмма 2  "Создание условий для обеспечения жизнедеятельности населения поселения"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</si>
  <si>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</si>
  <si>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>Расходы на обеспечение системы учета объектов собственности муниципального образования</t>
  </si>
  <si>
    <t>111034001Б</t>
  </si>
  <si>
    <t xml:space="preserve">                                                    Приложение 2</t>
  </si>
  <si>
    <t>Приложение 3</t>
  </si>
  <si>
    <t>Приложение 4</t>
  </si>
  <si>
    <t>Приложение 5</t>
  </si>
  <si>
    <t>к решению Совета депутатов Беляницкого сельского поселения Сонковского района Тверской области от 01.03. 2016 № 69 "О внесении изменений в решение Совета депутатов Беляницкого сельского  поселения Сонковского района Тверской области от 24.12. 2015 № 63 "О бюджете муниципального образования Беляницкое сельское поселение Сонковского района Тверской области на 2016 год"</t>
  </si>
  <si>
    <t>к решению Совета депутатов Беляницкого сельского поселения Сонковского района Тверской области от  01.03. 2016 № 69 "О внесении изменений в решение Совета депутатов Беляницкого сельского  поселения Сонковского района Тверской области от 24.12. 2015 № 63 "О бюджете муниципального образования Беляницкое сельское поселение Сонковского района Тверской области на 2016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</si>
</sst>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9"/>
      <name val="MS Sans Serif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center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right"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Fill="1" applyAlignment="1">
      <alignment horizontal="right" vertical="center"/>
    </xf>
    <xf numFmtId="164" fontId="3" fillId="33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33" borderId="10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16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top"/>
      <protection/>
    </xf>
    <xf numFmtId="49" fontId="4" fillId="34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33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 applyProtection="1">
      <alignment horizontal="center" vertical="top"/>
      <protection/>
    </xf>
    <xf numFmtId="49" fontId="12" fillId="34" borderId="10" xfId="0" applyNumberFormat="1" applyFont="1" applyFill="1" applyBorder="1" applyAlignment="1" applyProtection="1">
      <alignment horizontal="center" vertical="top" wrapText="1"/>
      <protection/>
    </xf>
    <xf numFmtId="49" fontId="12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16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3" fillId="34" borderId="10" xfId="0" applyNumberFormat="1" applyFont="1" applyFill="1" applyBorder="1" applyAlignment="1">
      <alignment horizontal="right"/>
    </xf>
    <xf numFmtId="164" fontId="3" fillId="34" borderId="10" xfId="0" applyNumberFormat="1" applyFont="1" applyFill="1" applyBorder="1" applyAlignment="1" applyProtection="1">
      <alignment horizontal="right" vertical="top" wrapText="1"/>
      <protection/>
    </xf>
    <xf numFmtId="164" fontId="11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4" fillId="34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3" fillId="33" borderId="0" xfId="0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vertical="top"/>
      <protection/>
    </xf>
    <xf numFmtId="49" fontId="0" fillId="0" borderId="10" xfId="0" applyNumberFormat="1" applyFont="1" applyFill="1" applyBorder="1" applyAlignment="1" applyProtection="1">
      <alignment vertical="top"/>
      <protection/>
    </xf>
    <xf numFmtId="0" fontId="4" fillId="34" borderId="10" xfId="0" applyNumberFormat="1" applyFont="1" applyFill="1" applyBorder="1" applyAlignment="1" applyProtection="1">
      <alignment vertical="top" wrapText="1"/>
      <protection/>
    </xf>
    <xf numFmtId="164" fontId="4" fillId="34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1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164" fontId="11" fillId="0" borderId="10" xfId="0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right"/>
    </xf>
    <xf numFmtId="49" fontId="16" fillId="0" borderId="12" xfId="0" applyNumberFormat="1" applyFont="1" applyBorder="1" applyAlignment="1">
      <alignment horizontal="right"/>
    </xf>
    <xf numFmtId="0" fontId="16" fillId="0" borderId="12" xfId="0" applyFont="1" applyBorder="1" applyAlignment="1">
      <alignment wrapText="1"/>
    </xf>
    <xf numFmtId="164" fontId="16" fillId="0" borderId="13" xfId="0" applyNumberFormat="1" applyFont="1" applyFill="1" applyBorder="1" applyAlignment="1">
      <alignment horizontal="right"/>
    </xf>
    <xf numFmtId="0" fontId="17" fillId="0" borderId="11" xfId="0" applyFont="1" applyBorder="1" applyAlignment="1">
      <alignment horizontal="right"/>
    </xf>
    <xf numFmtId="49" fontId="17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 wrapText="1"/>
    </xf>
    <xf numFmtId="164" fontId="17" fillId="0" borderId="13" xfId="0" applyNumberFormat="1" applyFont="1" applyFill="1" applyBorder="1" applyAlignment="1">
      <alignment horizontal="right"/>
    </xf>
    <xf numFmtId="0" fontId="17" fillId="0" borderId="14" xfId="0" applyFont="1" applyBorder="1" applyAlignment="1">
      <alignment wrapText="1"/>
    </xf>
    <xf numFmtId="164" fontId="17" fillId="0" borderId="15" xfId="0" applyNumberFormat="1" applyFont="1" applyFill="1" applyBorder="1" applyAlignment="1">
      <alignment horizontal="right"/>
    </xf>
    <xf numFmtId="0" fontId="16" fillId="0" borderId="14" xfId="0" applyFont="1" applyBorder="1" applyAlignment="1">
      <alignment horizontal="left" wrapText="1"/>
    </xf>
    <xf numFmtId="164" fontId="16" fillId="0" borderId="15" xfId="0" applyNumberFormat="1" applyFont="1" applyFill="1" applyBorder="1" applyAlignment="1" applyProtection="1">
      <alignment horizontal="right" shrinkToFit="1"/>
      <protection locked="0"/>
    </xf>
    <xf numFmtId="0" fontId="17" fillId="0" borderId="14" xfId="0" applyFont="1" applyBorder="1" applyAlignment="1">
      <alignment horizontal="left" wrapText="1"/>
    </xf>
    <xf numFmtId="164" fontId="17" fillId="0" borderId="15" xfId="0" applyNumberFormat="1" applyFont="1" applyFill="1" applyBorder="1" applyAlignment="1" applyProtection="1">
      <alignment horizontal="right" shrinkToFit="1"/>
      <protection locked="0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left"/>
    </xf>
    <xf numFmtId="164" fontId="16" fillId="0" borderId="18" xfId="0" applyNumberFormat="1" applyFont="1" applyFill="1" applyBorder="1" applyAlignment="1">
      <alignment horizontal="right"/>
    </xf>
    <xf numFmtId="0" fontId="19" fillId="0" borderId="19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 applyProtection="1">
      <alignment horizontal="right" vertical="top" wrapText="1"/>
      <protection/>
    </xf>
    <xf numFmtId="49" fontId="3" fillId="33" borderId="10" xfId="0" applyNumberFormat="1" applyFont="1" applyFill="1" applyBorder="1" applyAlignment="1">
      <alignment horizontal="right" wrapText="1"/>
    </xf>
    <xf numFmtId="49" fontId="4" fillId="34" borderId="10" xfId="0" applyNumberFormat="1" applyFont="1" applyFill="1" applyBorder="1" applyAlignment="1" applyProtection="1">
      <alignment horizontal="right" vertical="top" wrapText="1"/>
      <protection/>
    </xf>
    <xf numFmtId="49" fontId="12" fillId="34" borderId="10" xfId="0" applyNumberFormat="1" applyFont="1" applyFill="1" applyBorder="1" applyAlignment="1">
      <alignment horizontal="right"/>
    </xf>
    <xf numFmtId="49" fontId="12" fillId="34" borderId="10" xfId="0" applyNumberFormat="1" applyFont="1" applyFill="1" applyBorder="1" applyAlignment="1" applyProtection="1">
      <alignment horizontal="right" vertical="top" wrapText="1"/>
      <protection/>
    </xf>
    <xf numFmtId="49" fontId="12" fillId="0" borderId="10" xfId="0" applyNumberFormat="1" applyFont="1" applyFill="1" applyBorder="1" applyAlignment="1" applyProtection="1">
      <alignment horizontal="right" vertical="top" wrapText="1"/>
      <protection/>
    </xf>
    <xf numFmtId="49" fontId="10" fillId="0" borderId="10" xfId="0" applyNumberFormat="1" applyFont="1" applyFill="1" applyBorder="1" applyAlignment="1" applyProtection="1">
      <alignment horizontal="right" vertical="top" wrapText="1"/>
      <protection/>
    </xf>
    <xf numFmtId="49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9" fontId="3" fillId="34" borderId="10" xfId="0" applyNumberFormat="1" applyFont="1" applyFill="1" applyBorder="1" applyAlignment="1" applyProtection="1">
      <alignment horizontal="center" vertical="top" wrapText="1"/>
      <protection/>
    </xf>
    <xf numFmtId="49" fontId="3" fillId="34" borderId="10" xfId="0" applyNumberFormat="1" applyFont="1" applyFill="1" applyBorder="1" applyAlignment="1">
      <alignment horizontal="right" wrapText="1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6" fillId="34" borderId="1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10" fillId="0" borderId="20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 applyProtection="1">
      <alignment horizontal="center" vertical="top" wrapText="1"/>
      <protection/>
    </xf>
    <xf numFmtId="49" fontId="3" fillId="0" borderId="21" xfId="0" applyNumberFormat="1" applyFont="1" applyFill="1" applyBorder="1" applyAlignment="1">
      <alignment horizontal="right" wrapText="1"/>
    </xf>
    <xf numFmtId="164" fontId="3" fillId="0" borderId="21" xfId="0" applyNumberFormat="1" applyFont="1" applyFill="1" applyBorder="1" applyAlignment="1" applyProtection="1">
      <alignment horizontal="right" vertical="top" wrapText="1"/>
      <protection/>
    </xf>
    <xf numFmtId="49" fontId="3" fillId="0" borderId="21" xfId="0" applyNumberFormat="1" applyFont="1" applyFill="1" applyBorder="1" applyAlignment="1" applyProtection="1">
      <alignment horizontal="center" vertical="top"/>
      <protection/>
    </xf>
    <xf numFmtId="164" fontId="4" fillId="34" borderId="10" xfId="0" applyNumberFormat="1" applyFont="1" applyFill="1" applyBorder="1" applyAlignment="1">
      <alignment horizontal="right"/>
    </xf>
    <xf numFmtId="16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/>
    </xf>
    <xf numFmtId="0" fontId="3" fillId="0" borderId="2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4" fillId="0" borderId="10" xfId="0" applyNumberFormat="1" applyFont="1" applyFill="1" applyBorder="1" applyAlignment="1" applyProtection="1">
      <alignment horizontal="right" vertical="top" wrapText="1"/>
      <protection/>
    </xf>
    <xf numFmtId="164" fontId="10" fillId="0" borderId="10" xfId="0" applyNumberFormat="1" applyFont="1" applyFill="1" applyBorder="1" applyAlignment="1" applyProtection="1">
      <alignment horizontal="right" vertical="top" wrapText="1"/>
      <protection/>
    </xf>
    <xf numFmtId="49" fontId="22" fillId="0" borderId="10" xfId="0" applyNumberFormat="1" applyFont="1" applyFill="1" applyBorder="1" applyAlignment="1" applyProtection="1">
      <alignment horizontal="right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35" borderId="0" xfId="0" applyNumberFormat="1" applyFont="1" applyFill="1" applyBorder="1" applyAlignment="1" applyProtection="1">
      <alignment vertical="top"/>
      <protection/>
    </xf>
    <xf numFmtId="49" fontId="3" fillId="35" borderId="10" xfId="0" applyNumberFormat="1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left" wrapText="1"/>
    </xf>
    <xf numFmtId="0" fontId="3" fillId="35" borderId="10" xfId="0" applyNumberFormat="1" applyFont="1" applyFill="1" applyBorder="1" applyAlignment="1" applyProtection="1">
      <alignment vertical="top"/>
      <protection/>
    </xf>
    <xf numFmtId="0" fontId="3" fillId="35" borderId="2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3" fontId="17" fillId="0" borderId="22" xfId="0" applyNumberFormat="1" applyFont="1" applyFill="1" applyBorder="1" applyAlignment="1">
      <alignment horizontal="center" vertical="center" wrapText="1"/>
    </xf>
    <xf numFmtId="3" fontId="17" fillId="0" borderId="21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right" wrapText="1"/>
    </xf>
    <xf numFmtId="0" fontId="17" fillId="0" borderId="21" xfId="0" applyFont="1" applyBorder="1" applyAlignment="1">
      <alignment horizontal="right" wrapText="1"/>
    </xf>
    <xf numFmtId="49" fontId="17" fillId="0" borderId="21" xfId="0" applyNumberFormat="1" applyFont="1" applyBorder="1" applyAlignment="1">
      <alignment horizontal="right" wrapText="1"/>
    </xf>
    <xf numFmtId="49" fontId="17" fillId="0" borderId="22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64" fontId="3" fillId="0" borderId="22" xfId="0" applyNumberFormat="1" applyFont="1" applyFill="1" applyBorder="1" applyAlignment="1" applyProtection="1">
      <alignment horizontal="center" vertical="center" wrapText="1"/>
      <protection/>
    </xf>
    <xf numFmtId="164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J7" sqref="J7"/>
    </sheetView>
  </sheetViews>
  <sheetFormatPr defaultColWidth="8.140625" defaultRowHeight="12.75"/>
  <cols>
    <col min="1" max="1" width="4.8515625" style="0" customWidth="1"/>
    <col min="2" max="2" width="6.140625" style="0" customWidth="1"/>
    <col min="3" max="3" width="7.421875" style="0" customWidth="1"/>
    <col min="4" max="4" width="46.28125" style="0" customWidth="1"/>
    <col min="5" max="5" width="17.421875" style="0" customWidth="1"/>
  </cols>
  <sheetData>
    <row r="1" spans="1:5" ht="15">
      <c r="A1" s="26"/>
      <c r="B1" s="26"/>
      <c r="C1" s="27"/>
      <c r="D1" s="157" t="s">
        <v>115</v>
      </c>
      <c r="E1" s="157"/>
    </row>
    <row r="2" spans="1:5" ht="57.75" customHeight="1">
      <c r="A2" s="26"/>
      <c r="B2" s="26"/>
      <c r="C2" s="27"/>
      <c r="D2" s="159" t="s">
        <v>120</v>
      </c>
      <c r="E2" s="159"/>
    </row>
    <row r="3" spans="1:5" ht="47.25" customHeight="1">
      <c r="A3" s="158" t="s">
        <v>74</v>
      </c>
      <c r="B3" s="158"/>
      <c r="C3" s="158"/>
      <c r="D3" s="158"/>
      <c r="E3" s="158"/>
    </row>
    <row r="4" spans="1:5" s="3" customFormat="1" ht="15">
      <c r="A4" s="26"/>
      <c r="B4" s="26"/>
      <c r="C4" s="27"/>
      <c r="D4" s="28"/>
      <c r="E4" s="29" t="s">
        <v>41</v>
      </c>
    </row>
    <row r="5" spans="1:5" ht="12.75">
      <c r="A5" s="162" t="s">
        <v>10</v>
      </c>
      <c r="B5" s="162" t="s">
        <v>42</v>
      </c>
      <c r="C5" s="162" t="s">
        <v>43</v>
      </c>
      <c r="D5" s="165" t="s">
        <v>44</v>
      </c>
      <c r="E5" s="160" t="s">
        <v>4</v>
      </c>
    </row>
    <row r="6" spans="1:5" ht="54" customHeight="1">
      <c r="A6" s="163"/>
      <c r="B6" s="163"/>
      <c r="C6" s="164"/>
      <c r="D6" s="166"/>
      <c r="E6" s="161"/>
    </row>
    <row r="7" spans="1:5" ht="14.25">
      <c r="A7" s="71" t="s">
        <v>45</v>
      </c>
      <c r="B7" s="71" t="s">
        <v>11</v>
      </c>
      <c r="C7" s="71" t="s">
        <v>46</v>
      </c>
      <c r="D7" s="72" t="s">
        <v>47</v>
      </c>
      <c r="E7" s="73">
        <v>5</v>
      </c>
    </row>
    <row r="8" spans="1:5" ht="15">
      <c r="A8" s="74">
        <v>1</v>
      </c>
      <c r="B8" s="75" t="s">
        <v>6</v>
      </c>
      <c r="C8" s="75" t="s">
        <v>29</v>
      </c>
      <c r="D8" s="76" t="s">
        <v>5</v>
      </c>
      <c r="E8" s="77">
        <f>SUM(E9:E11)</f>
        <v>1564.55</v>
      </c>
    </row>
    <row r="9" spans="1:5" ht="71.25">
      <c r="A9" s="78"/>
      <c r="B9" s="79" t="s">
        <v>6</v>
      </c>
      <c r="C9" s="79" t="s">
        <v>7</v>
      </c>
      <c r="D9" s="80" t="s">
        <v>19</v>
      </c>
      <c r="E9" s="81">
        <f>SUM(Вед!G10)</f>
        <v>1558.8999999999999</v>
      </c>
    </row>
    <row r="10" spans="1:5" s="3" customFormat="1" ht="14.25">
      <c r="A10" s="78"/>
      <c r="B10" s="79" t="s">
        <v>6</v>
      </c>
      <c r="C10" s="79" t="s">
        <v>31</v>
      </c>
      <c r="D10" s="82" t="s">
        <v>25</v>
      </c>
      <c r="E10" s="83">
        <f>SUM(Вед!G26)</f>
        <v>1</v>
      </c>
    </row>
    <row r="11" spans="1:5" s="3" customFormat="1" ht="14.25">
      <c r="A11" s="78"/>
      <c r="B11" s="79" t="s">
        <v>6</v>
      </c>
      <c r="C11" s="79" t="s">
        <v>48</v>
      </c>
      <c r="D11" s="93" t="s">
        <v>49</v>
      </c>
      <c r="E11" s="83">
        <f>SUM(Вед!G32)</f>
        <v>4.65</v>
      </c>
    </row>
    <row r="12" spans="1:5" s="3" customFormat="1" ht="15">
      <c r="A12" s="74">
        <v>2</v>
      </c>
      <c r="B12" s="75" t="s">
        <v>14</v>
      </c>
      <c r="C12" s="75" t="s">
        <v>29</v>
      </c>
      <c r="D12" s="84" t="s">
        <v>15</v>
      </c>
      <c r="E12" s="85">
        <f>E13</f>
        <v>68.6</v>
      </c>
    </row>
    <row r="13" spans="1:5" s="3" customFormat="1" ht="28.5">
      <c r="A13" s="78"/>
      <c r="B13" s="79" t="s">
        <v>14</v>
      </c>
      <c r="C13" s="79" t="s">
        <v>20</v>
      </c>
      <c r="D13" s="86" t="s">
        <v>16</v>
      </c>
      <c r="E13" s="87">
        <f>SUM(Вед!G39)</f>
        <v>68.6</v>
      </c>
    </row>
    <row r="14" spans="1:5" s="3" customFormat="1" ht="30">
      <c r="A14" s="74">
        <v>3</v>
      </c>
      <c r="B14" s="75" t="s">
        <v>20</v>
      </c>
      <c r="C14" s="75" t="s">
        <v>29</v>
      </c>
      <c r="D14" s="84" t="s">
        <v>37</v>
      </c>
      <c r="E14" s="85">
        <f>E15</f>
        <v>115</v>
      </c>
    </row>
    <row r="15" spans="1:5" s="3" customFormat="1" ht="14.25">
      <c r="A15" s="78"/>
      <c r="B15" s="79" t="s">
        <v>20</v>
      </c>
      <c r="C15" s="79" t="s">
        <v>38</v>
      </c>
      <c r="D15" s="86" t="s">
        <v>39</v>
      </c>
      <c r="E15" s="87">
        <f>SUM(Вед!G48)</f>
        <v>115</v>
      </c>
    </row>
    <row r="16" spans="1:5" s="3" customFormat="1" ht="15">
      <c r="A16" s="74">
        <v>4</v>
      </c>
      <c r="B16" s="75" t="s">
        <v>7</v>
      </c>
      <c r="C16" s="75" t="s">
        <v>29</v>
      </c>
      <c r="D16" s="84" t="s">
        <v>67</v>
      </c>
      <c r="E16" s="85">
        <f>SUM(E17)</f>
        <v>376.057</v>
      </c>
    </row>
    <row r="17" spans="1:5" s="3" customFormat="1" ht="14.25">
      <c r="A17" s="78"/>
      <c r="B17" s="79" t="s">
        <v>7</v>
      </c>
      <c r="C17" s="79" t="s">
        <v>68</v>
      </c>
      <c r="D17" s="86" t="s">
        <v>69</v>
      </c>
      <c r="E17" s="87">
        <f>SUM(Вед!G62)</f>
        <v>376.057</v>
      </c>
    </row>
    <row r="18" spans="1:5" ht="15">
      <c r="A18" s="74">
        <v>5</v>
      </c>
      <c r="B18" s="75" t="s">
        <v>17</v>
      </c>
      <c r="C18" s="75" t="s">
        <v>29</v>
      </c>
      <c r="D18" s="84" t="s">
        <v>18</v>
      </c>
      <c r="E18" s="85">
        <f>SUM(E19:E19)</f>
        <v>553</v>
      </c>
    </row>
    <row r="19" spans="1:5" ht="14.25">
      <c r="A19" s="78"/>
      <c r="B19" s="79" t="s">
        <v>17</v>
      </c>
      <c r="C19" s="79" t="s">
        <v>20</v>
      </c>
      <c r="D19" s="86" t="s">
        <v>21</v>
      </c>
      <c r="E19" s="87">
        <f>SUM(Вед!G68)</f>
        <v>553</v>
      </c>
    </row>
    <row r="20" spans="1:5" s="3" customFormat="1" ht="60">
      <c r="A20" s="74">
        <v>6</v>
      </c>
      <c r="B20" s="75" t="s">
        <v>28</v>
      </c>
      <c r="C20" s="75" t="s">
        <v>29</v>
      </c>
      <c r="D20" s="84" t="s">
        <v>30</v>
      </c>
      <c r="E20" s="85">
        <f>E21</f>
        <v>26.8</v>
      </c>
    </row>
    <row r="21" spans="1:5" ht="57">
      <c r="A21" s="78"/>
      <c r="B21" s="79" t="s">
        <v>28</v>
      </c>
      <c r="C21" s="79" t="s">
        <v>20</v>
      </c>
      <c r="D21" s="86" t="s">
        <v>40</v>
      </c>
      <c r="E21" s="87">
        <f>SUM(Вед!G81)</f>
        <v>26.8</v>
      </c>
    </row>
    <row r="22" spans="1:5" ht="15">
      <c r="A22" s="88"/>
      <c r="B22" s="89"/>
      <c r="C22" s="90"/>
      <c r="D22" s="91" t="s">
        <v>23</v>
      </c>
      <c r="E22" s="92">
        <f>E20+E18+E12+E8+E14+E16</f>
        <v>2704.0069999999996</v>
      </c>
    </row>
    <row r="26" s="3" customFormat="1" ht="15.75" customHeight="1"/>
    <row r="27" ht="28.5" customHeight="1"/>
    <row r="28" s="3" customFormat="1" ht="19.5" customHeight="1"/>
    <row r="29" s="3" customFormat="1" ht="19.5" customHeight="1"/>
    <row r="30" s="3" customFormat="1" ht="26.25" customHeight="1"/>
    <row r="35" s="3" customFormat="1" ht="37.5" customHeight="1"/>
    <row r="36" ht="45" customHeight="1"/>
    <row r="37" ht="15" customHeight="1"/>
    <row r="38" ht="90.75" customHeight="1"/>
    <row r="40" s="3" customFormat="1" ht="12.75"/>
    <row r="74" ht="27.75" customHeight="1"/>
    <row r="75" ht="27.75" customHeight="1"/>
    <row r="76" ht="13.5" customHeight="1"/>
    <row r="77" ht="39.75" customHeight="1"/>
    <row r="78" ht="41.25" customHeight="1"/>
    <row r="79" ht="14.25" customHeight="1"/>
    <row r="124" ht="39.75" customHeight="1"/>
  </sheetData>
  <sheetProtection/>
  <mergeCells count="8">
    <mergeCell ref="D1:E1"/>
    <mergeCell ref="A3:E3"/>
    <mergeCell ref="D2:E2"/>
    <mergeCell ref="E5:E6"/>
    <mergeCell ref="A5:A6"/>
    <mergeCell ref="B5:B6"/>
    <mergeCell ref="C5:C6"/>
    <mergeCell ref="D5:D6"/>
  </mergeCells>
  <printOptions/>
  <pageMargins left="0.984251968503937" right="0.3937007874015748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A7">
      <selection activeCell="L12" sqref="L12"/>
    </sheetView>
  </sheetViews>
  <sheetFormatPr defaultColWidth="8.140625" defaultRowHeight="12.75"/>
  <cols>
    <col min="1" max="1" width="3.7109375" style="2" customWidth="1"/>
    <col min="2" max="2" width="5.00390625" style="0" customWidth="1"/>
    <col min="3" max="3" width="4.8515625" style="0" customWidth="1"/>
    <col min="4" max="4" width="11.421875" style="0" customWidth="1"/>
    <col min="5" max="5" width="6.00390625" style="0" customWidth="1"/>
    <col min="6" max="6" width="54.28125" style="0" customWidth="1"/>
    <col min="7" max="7" width="9.421875" style="0" customWidth="1"/>
    <col min="8" max="8" width="9.28125" style="0" customWidth="1"/>
  </cols>
  <sheetData>
    <row r="1" spans="1:7" ht="12.75">
      <c r="A1" s="4"/>
      <c r="B1" s="5"/>
      <c r="C1" s="5"/>
      <c r="D1" s="5"/>
      <c r="E1" s="5"/>
      <c r="F1" s="168" t="s">
        <v>116</v>
      </c>
      <c r="G1" s="168"/>
    </row>
    <row r="2" spans="1:7" ht="62.25" customHeight="1">
      <c r="A2" s="4"/>
      <c r="B2" s="5"/>
      <c r="C2" s="5"/>
      <c r="D2" s="5"/>
      <c r="E2" s="5"/>
      <c r="F2" s="159" t="s">
        <v>119</v>
      </c>
      <c r="G2" s="159"/>
    </row>
    <row r="3" spans="1:7" ht="12.75">
      <c r="A3" s="167" t="s">
        <v>75</v>
      </c>
      <c r="B3" s="167"/>
      <c r="C3" s="167"/>
      <c r="D3" s="167"/>
      <c r="E3" s="167"/>
      <c r="F3" s="167"/>
      <c r="G3" s="167"/>
    </row>
    <row r="4" spans="1:7" s="1" customFormat="1" ht="12.75">
      <c r="A4" s="167"/>
      <c r="B4" s="167"/>
      <c r="C4" s="167"/>
      <c r="D4" s="167"/>
      <c r="E4" s="167"/>
      <c r="F4" s="167"/>
      <c r="G4" s="167"/>
    </row>
    <row r="5" spans="1:7" s="1" customFormat="1" ht="36" customHeight="1">
      <c r="A5" s="167"/>
      <c r="B5" s="167"/>
      <c r="C5" s="167"/>
      <c r="D5" s="167"/>
      <c r="E5" s="167"/>
      <c r="F5" s="167"/>
      <c r="G5" s="167"/>
    </row>
    <row r="6" spans="1:7" ht="12.75">
      <c r="A6" s="4"/>
      <c r="B6" s="5"/>
      <c r="C6" s="5"/>
      <c r="D6" s="5"/>
      <c r="E6" s="5"/>
      <c r="F6" s="5"/>
      <c r="G6" s="5" t="s">
        <v>8</v>
      </c>
    </row>
    <row r="7" spans="1:7" ht="12.75">
      <c r="A7" s="169" t="s">
        <v>10</v>
      </c>
      <c r="B7" s="171" t="s">
        <v>0</v>
      </c>
      <c r="C7" s="171" t="s">
        <v>1</v>
      </c>
      <c r="D7" s="171" t="s">
        <v>3</v>
      </c>
      <c r="E7" s="169" t="s">
        <v>2</v>
      </c>
      <c r="F7" s="171" t="s">
        <v>27</v>
      </c>
      <c r="G7" s="173" t="s">
        <v>4</v>
      </c>
    </row>
    <row r="8" spans="1:7" ht="12.75">
      <c r="A8" s="170"/>
      <c r="B8" s="172"/>
      <c r="C8" s="172"/>
      <c r="D8" s="172"/>
      <c r="E8" s="170"/>
      <c r="F8" s="172"/>
      <c r="G8" s="174"/>
    </row>
    <row r="9" spans="1:7" ht="12.75">
      <c r="A9" s="6" t="s">
        <v>45</v>
      </c>
      <c r="B9" s="7">
        <v>2</v>
      </c>
      <c r="C9" s="7">
        <v>3</v>
      </c>
      <c r="D9" s="7">
        <v>4</v>
      </c>
      <c r="E9" s="6" t="s">
        <v>51</v>
      </c>
      <c r="F9" s="7">
        <v>6</v>
      </c>
      <c r="G9" s="40">
        <v>7</v>
      </c>
    </row>
    <row r="10" spans="1:7" s="3" customFormat="1" ht="12.75">
      <c r="A10" s="38" t="s">
        <v>45</v>
      </c>
      <c r="B10" s="39" t="s">
        <v>6</v>
      </c>
      <c r="C10" s="39" t="s">
        <v>29</v>
      </c>
      <c r="D10" s="39"/>
      <c r="E10" s="39"/>
      <c r="F10" s="55" t="s">
        <v>5</v>
      </c>
      <c r="G10" s="115">
        <f>SUM(G11+G27+G32)</f>
        <v>1564.55</v>
      </c>
    </row>
    <row r="11" spans="1:7" ht="36">
      <c r="A11" s="9"/>
      <c r="B11" s="10" t="s">
        <v>6</v>
      </c>
      <c r="C11" s="10" t="s">
        <v>7</v>
      </c>
      <c r="D11" s="10"/>
      <c r="E11" s="10"/>
      <c r="F11" s="11" t="s">
        <v>19</v>
      </c>
      <c r="G11" s="14">
        <f>G13+G17</f>
        <v>1558.8999999999999</v>
      </c>
    </row>
    <row r="12" spans="1:7" ht="60.75" customHeight="1">
      <c r="A12" s="9"/>
      <c r="B12" s="10" t="s">
        <v>6</v>
      </c>
      <c r="C12" s="10" t="s">
        <v>7</v>
      </c>
      <c r="D12" s="10" t="s">
        <v>80</v>
      </c>
      <c r="E12" s="10"/>
      <c r="F12" s="31" t="s">
        <v>66</v>
      </c>
      <c r="G12" s="14"/>
    </row>
    <row r="13" spans="1:7" ht="24">
      <c r="A13" s="9"/>
      <c r="B13" s="10" t="s">
        <v>6</v>
      </c>
      <c r="C13" s="10" t="s">
        <v>7</v>
      </c>
      <c r="D13" s="10" t="s">
        <v>78</v>
      </c>
      <c r="E13" s="10"/>
      <c r="F13" s="31" t="s">
        <v>108</v>
      </c>
      <c r="G13" s="14">
        <f>SUM(G14)</f>
        <v>35.1</v>
      </c>
    </row>
    <row r="14" spans="1:7" ht="24">
      <c r="A14" s="9"/>
      <c r="B14" s="10" t="s">
        <v>6</v>
      </c>
      <c r="C14" s="10" t="s">
        <v>7</v>
      </c>
      <c r="D14" s="10" t="s">
        <v>94</v>
      </c>
      <c r="E14" s="10"/>
      <c r="F14" s="11" t="s">
        <v>52</v>
      </c>
      <c r="G14" s="14">
        <f>SUM(G15)</f>
        <v>35.1</v>
      </c>
    </row>
    <row r="15" spans="1:7" ht="24">
      <c r="A15" s="9"/>
      <c r="B15" s="10" t="s">
        <v>6</v>
      </c>
      <c r="C15" s="10" t="s">
        <v>7</v>
      </c>
      <c r="D15" s="10" t="s">
        <v>94</v>
      </c>
      <c r="E15" s="103" t="s">
        <v>86</v>
      </c>
      <c r="F15" s="134" t="s">
        <v>87</v>
      </c>
      <c r="G15" s="14">
        <f>SUM(G16)</f>
        <v>35.1</v>
      </c>
    </row>
    <row r="16" spans="1:7" ht="24.75" customHeight="1">
      <c r="A16" s="9"/>
      <c r="B16" s="10" t="s">
        <v>6</v>
      </c>
      <c r="C16" s="10" t="s">
        <v>7</v>
      </c>
      <c r="D16" s="10" t="s">
        <v>94</v>
      </c>
      <c r="E16" s="97" t="s">
        <v>35</v>
      </c>
      <c r="F16" s="23" t="s">
        <v>36</v>
      </c>
      <c r="G16" s="14">
        <f>SUM(Вед!G15)</f>
        <v>35.1</v>
      </c>
    </row>
    <row r="17" spans="1:7" ht="12.75">
      <c r="A17" s="9"/>
      <c r="B17" s="10" t="s">
        <v>6</v>
      </c>
      <c r="C17" s="10" t="s">
        <v>7</v>
      </c>
      <c r="D17" s="10" t="s">
        <v>91</v>
      </c>
      <c r="E17" s="21"/>
      <c r="F17" s="64" t="s">
        <v>53</v>
      </c>
      <c r="G17" s="14">
        <f>SUM(G18)</f>
        <v>1523.8</v>
      </c>
    </row>
    <row r="18" spans="1:7" ht="25.5">
      <c r="A18" s="9"/>
      <c r="B18" s="10" t="s">
        <v>6</v>
      </c>
      <c r="C18" s="10" t="s">
        <v>7</v>
      </c>
      <c r="D18" s="10" t="s">
        <v>92</v>
      </c>
      <c r="E18" s="21"/>
      <c r="F18" s="23" t="s">
        <v>54</v>
      </c>
      <c r="G18" s="14">
        <f>SUM(G19+G24)</f>
        <v>1523.8</v>
      </c>
    </row>
    <row r="19" spans="1:7" ht="24">
      <c r="A19" s="35"/>
      <c r="B19" s="36" t="s">
        <v>6</v>
      </c>
      <c r="C19" s="36" t="s">
        <v>7</v>
      </c>
      <c r="D19" s="36" t="s">
        <v>95</v>
      </c>
      <c r="E19" s="36"/>
      <c r="F19" s="34" t="s">
        <v>55</v>
      </c>
      <c r="G19" s="37">
        <f>SUM(G20+G22)</f>
        <v>1008.8</v>
      </c>
    </row>
    <row r="20" spans="1:7" ht="48">
      <c r="A20" s="35"/>
      <c r="B20" s="10" t="s">
        <v>6</v>
      </c>
      <c r="C20" s="10" t="s">
        <v>7</v>
      </c>
      <c r="D20" s="36" t="s">
        <v>95</v>
      </c>
      <c r="E20" s="131">
        <v>100</v>
      </c>
      <c r="F20" s="132" t="s">
        <v>85</v>
      </c>
      <c r="G20" s="37">
        <f>SUM(G21)</f>
        <v>577</v>
      </c>
    </row>
    <row r="21" spans="1:7" ht="24">
      <c r="A21" s="9"/>
      <c r="B21" s="10" t="s">
        <v>6</v>
      </c>
      <c r="C21" s="10" t="s">
        <v>7</v>
      </c>
      <c r="D21" s="36" t="s">
        <v>95</v>
      </c>
      <c r="E21" s="97" t="s">
        <v>33</v>
      </c>
      <c r="F21" s="22" t="s">
        <v>34</v>
      </c>
      <c r="G21" s="30">
        <f>SUM(Вед!G20)</f>
        <v>577</v>
      </c>
    </row>
    <row r="22" spans="1:7" ht="24">
      <c r="A22" s="9"/>
      <c r="B22" s="10" t="s">
        <v>6</v>
      </c>
      <c r="C22" s="10" t="s">
        <v>7</v>
      </c>
      <c r="D22" s="36" t="s">
        <v>95</v>
      </c>
      <c r="E22" s="103" t="s">
        <v>86</v>
      </c>
      <c r="F22" s="134" t="s">
        <v>87</v>
      </c>
      <c r="G22" s="30">
        <f>SUM(G23)</f>
        <v>431.8</v>
      </c>
    </row>
    <row r="23" spans="1:7" ht="25.5">
      <c r="A23" s="9"/>
      <c r="B23" s="10" t="s">
        <v>6</v>
      </c>
      <c r="C23" s="10" t="s">
        <v>7</v>
      </c>
      <c r="D23" s="36" t="s">
        <v>95</v>
      </c>
      <c r="E23" s="97" t="s">
        <v>35</v>
      </c>
      <c r="F23" s="23" t="s">
        <v>36</v>
      </c>
      <c r="G23" s="30">
        <f>SUM(Вед!G22)</f>
        <v>431.8</v>
      </c>
    </row>
    <row r="24" spans="1:7" ht="24">
      <c r="A24" s="35"/>
      <c r="B24" s="36" t="s">
        <v>6</v>
      </c>
      <c r="C24" s="36" t="s">
        <v>7</v>
      </c>
      <c r="D24" s="36" t="s">
        <v>96</v>
      </c>
      <c r="E24" s="102"/>
      <c r="F24" s="34" t="s">
        <v>56</v>
      </c>
      <c r="G24" s="37">
        <f>G25</f>
        <v>515</v>
      </c>
    </row>
    <row r="25" spans="1:7" ht="48">
      <c r="A25" s="35"/>
      <c r="B25" s="10" t="s">
        <v>6</v>
      </c>
      <c r="C25" s="10" t="s">
        <v>7</v>
      </c>
      <c r="D25" s="36" t="s">
        <v>96</v>
      </c>
      <c r="E25" s="131">
        <v>100</v>
      </c>
      <c r="F25" s="132" t="s">
        <v>85</v>
      </c>
      <c r="G25" s="37">
        <f>SUM(G26)</f>
        <v>515</v>
      </c>
    </row>
    <row r="26" spans="1:7" s="3" customFormat="1" ht="24">
      <c r="A26" s="9"/>
      <c r="B26" s="10" t="s">
        <v>6</v>
      </c>
      <c r="C26" s="10" t="s">
        <v>7</v>
      </c>
      <c r="D26" s="36" t="s">
        <v>96</v>
      </c>
      <c r="E26" s="97" t="s">
        <v>33</v>
      </c>
      <c r="F26" s="22" t="s">
        <v>34</v>
      </c>
      <c r="G26" s="30">
        <f>SUM(Вед!G25)</f>
        <v>515</v>
      </c>
    </row>
    <row r="27" spans="1:7" s="3" customFormat="1" ht="12.75">
      <c r="A27" s="9"/>
      <c r="B27" s="10" t="s">
        <v>6</v>
      </c>
      <c r="C27" s="10" t="s">
        <v>31</v>
      </c>
      <c r="D27" s="10"/>
      <c r="E27" s="21"/>
      <c r="F27" s="33" t="s">
        <v>25</v>
      </c>
      <c r="G27" s="30">
        <f>SUM(G28)</f>
        <v>1</v>
      </c>
    </row>
    <row r="28" spans="1:7" s="3" customFormat="1" ht="24">
      <c r="A28" s="9"/>
      <c r="B28" s="10" t="s">
        <v>6</v>
      </c>
      <c r="C28" s="10" t="s">
        <v>31</v>
      </c>
      <c r="D28" s="10" t="s">
        <v>84</v>
      </c>
      <c r="E28" s="21"/>
      <c r="F28" s="22" t="s">
        <v>57</v>
      </c>
      <c r="G28" s="30">
        <f>SUM(G29)</f>
        <v>1</v>
      </c>
    </row>
    <row r="29" spans="1:7" s="3" customFormat="1" ht="12.75">
      <c r="A29" s="9"/>
      <c r="B29" s="10" t="s">
        <v>6</v>
      </c>
      <c r="C29" s="10" t="s">
        <v>31</v>
      </c>
      <c r="D29" s="10" t="s">
        <v>97</v>
      </c>
      <c r="E29" s="21"/>
      <c r="F29" s="22" t="s">
        <v>26</v>
      </c>
      <c r="G29" s="30">
        <f>SUM(G30)</f>
        <v>1</v>
      </c>
    </row>
    <row r="30" spans="1:7" s="3" customFormat="1" ht="12.75">
      <c r="A30" s="9"/>
      <c r="B30" s="10" t="s">
        <v>6</v>
      </c>
      <c r="C30" s="10" t="s">
        <v>31</v>
      </c>
      <c r="D30" s="10" t="s">
        <v>97</v>
      </c>
      <c r="E30" s="138">
        <v>800</v>
      </c>
      <c r="F30" s="134" t="s">
        <v>88</v>
      </c>
      <c r="G30" s="30">
        <f>SUM(G31)</f>
        <v>1</v>
      </c>
    </row>
    <row r="31" spans="1:7" s="3" customFormat="1" ht="12.75">
      <c r="A31" s="9"/>
      <c r="B31" s="10" t="s">
        <v>6</v>
      </c>
      <c r="C31" s="10" t="s">
        <v>31</v>
      </c>
      <c r="D31" s="10" t="s">
        <v>97</v>
      </c>
      <c r="E31" s="107">
        <v>870</v>
      </c>
      <c r="F31" s="22" t="s">
        <v>32</v>
      </c>
      <c r="G31" s="15">
        <f>SUM(Вед!G30)</f>
        <v>1</v>
      </c>
    </row>
    <row r="32" spans="1:7" s="3" customFormat="1" ht="24">
      <c r="A32" s="9"/>
      <c r="B32" s="94" t="s">
        <v>6</v>
      </c>
      <c r="C32" s="94" t="s">
        <v>48</v>
      </c>
      <c r="D32" s="10" t="s">
        <v>78</v>
      </c>
      <c r="E32" s="139"/>
      <c r="F32" s="31" t="s">
        <v>108</v>
      </c>
      <c r="G32" s="14">
        <f>SUM(G33)</f>
        <v>4.65</v>
      </c>
    </row>
    <row r="33" spans="1:7" s="3" customFormat="1" ht="12.75">
      <c r="A33" s="9"/>
      <c r="B33" s="94" t="s">
        <v>6</v>
      </c>
      <c r="C33" s="94" t="s">
        <v>48</v>
      </c>
      <c r="D33" s="10"/>
      <c r="E33" s="139"/>
      <c r="F33" s="147" t="s">
        <v>49</v>
      </c>
      <c r="G33" s="14">
        <f>SUM(G37+G34)</f>
        <v>4.65</v>
      </c>
    </row>
    <row r="34" spans="1:7" s="3" customFormat="1" ht="25.5">
      <c r="A34" s="9"/>
      <c r="B34" s="10" t="s">
        <v>6</v>
      </c>
      <c r="C34" s="10" t="s">
        <v>48</v>
      </c>
      <c r="D34" s="151" t="s">
        <v>114</v>
      </c>
      <c r="E34" s="152"/>
      <c r="F34" s="153" t="s">
        <v>113</v>
      </c>
      <c r="G34" s="14">
        <f>SUM(G35)</f>
        <v>4.5</v>
      </c>
    </row>
    <row r="35" spans="1:7" s="3" customFormat="1" ht="24">
      <c r="A35" s="9"/>
      <c r="B35" s="10" t="s">
        <v>6</v>
      </c>
      <c r="C35" s="10" t="s">
        <v>48</v>
      </c>
      <c r="D35" s="154" t="s">
        <v>114</v>
      </c>
      <c r="E35" s="152" t="s">
        <v>86</v>
      </c>
      <c r="F35" s="155" t="s">
        <v>87</v>
      </c>
      <c r="G35" s="14">
        <f>SUM(G36)</f>
        <v>4.5</v>
      </c>
    </row>
    <row r="36" spans="1:7" s="3" customFormat="1" ht="25.5">
      <c r="A36" s="9"/>
      <c r="B36" s="10" t="s">
        <v>6</v>
      </c>
      <c r="C36" s="10" t="s">
        <v>48</v>
      </c>
      <c r="D36" s="154" t="s">
        <v>114</v>
      </c>
      <c r="E36" s="152" t="s">
        <v>35</v>
      </c>
      <c r="F36" s="153" t="s">
        <v>36</v>
      </c>
      <c r="G36" s="14">
        <f>SUM(Вед!G38)</f>
        <v>4.5</v>
      </c>
    </row>
    <row r="37" spans="1:7" s="3" customFormat="1" ht="60">
      <c r="A37" s="9"/>
      <c r="B37" s="10" t="s">
        <v>6</v>
      </c>
      <c r="C37" s="10" t="s">
        <v>48</v>
      </c>
      <c r="D37" s="10" t="s">
        <v>79</v>
      </c>
      <c r="E37" s="96"/>
      <c r="F37" s="11" t="s">
        <v>64</v>
      </c>
      <c r="G37" s="14">
        <f>SUM(G38)</f>
        <v>0.15</v>
      </c>
    </row>
    <row r="38" spans="1:7" s="3" customFormat="1" ht="24">
      <c r="A38" s="9"/>
      <c r="B38" s="10" t="s">
        <v>6</v>
      </c>
      <c r="C38" s="10" t="s">
        <v>48</v>
      </c>
      <c r="D38" s="10" t="s">
        <v>79</v>
      </c>
      <c r="E38" s="103" t="s">
        <v>86</v>
      </c>
      <c r="F38" s="134" t="s">
        <v>87</v>
      </c>
      <c r="G38" s="14">
        <f>SUM(G39)</f>
        <v>0.15</v>
      </c>
    </row>
    <row r="39" spans="1:7" s="3" customFormat="1" ht="25.5">
      <c r="A39" s="9"/>
      <c r="B39" s="10" t="s">
        <v>6</v>
      </c>
      <c r="C39" s="10" t="s">
        <v>48</v>
      </c>
      <c r="D39" s="10" t="s">
        <v>79</v>
      </c>
      <c r="E39" s="103" t="s">
        <v>35</v>
      </c>
      <c r="F39" s="95" t="s">
        <v>36</v>
      </c>
      <c r="G39" s="14">
        <f>SUM(Вед!G35)</f>
        <v>0.15</v>
      </c>
    </row>
    <row r="40" spans="1:7" s="3" customFormat="1" ht="12.75">
      <c r="A40" s="45" t="s">
        <v>11</v>
      </c>
      <c r="B40" s="39" t="s">
        <v>14</v>
      </c>
      <c r="C40" s="39" t="s">
        <v>29</v>
      </c>
      <c r="D40" s="39"/>
      <c r="E40" s="39"/>
      <c r="F40" s="50" t="s">
        <v>15</v>
      </c>
      <c r="G40" s="51">
        <f>SUM(G41)</f>
        <v>68.6</v>
      </c>
    </row>
    <row r="41" spans="1:7" s="3" customFormat="1" ht="51" customHeight="1">
      <c r="A41" s="9"/>
      <c r="B41" s="10" t="s">
        <v>14</v>
      </c>
      <c r="C41" s="10" t="s">
        <v>29</v>
      </c>
      <c r="D41" s="10" t="s">
        <v>80</v>
      </c>
      <c r="E41" s="10"/>
      <c r="F41" s="31" t="s">
        <v>66</v>
      </c>
      <c r="G41" s="30">
        <f>SUM(G42)</f>
        <v>68.6</v>
      </c>
    </row>
    <row r="42" spans="1:7" s="3" customFormat="1" ht="24">
      <c r="A42" s="9"/>
      <c r="B42" s="10" t="s">
        <v>14</v>
      </c>
      <c r="C42" s="10" t="s">
        <v>29</v>
      </c>
      <c r="D42" s="10" t="s">
        <v>78</v>
      </c>
      <c r="E42" s="10"/>
      <c r="F42" s="31" t="s">
        <v>108</v>
      </c>
      <c r="G42" s="30">
        <f>SUM(G43)</f>
        <v>68.6</v>
      </c>
    </row>
    <row r="43" spans="1:7" s="3" customFormat="1" ht="12.75">
      <c r="A43" s="35"/>
      <c r="B43" s="36" t="s">
        <v>14</v>
      </c>
      <c r="C43" s="36" t="s">
        <v>20</v>
      </c>
      <c r="D43" s="36"/>
      <c r="E43" s="36"/>
      <c r="F43" s="41" t="s">
        <v>16</v>
      </c>
      <c r="G43" s="42">
        <f>SUM(G44)</f>
        <v>68.6</v>
      </c>
    </row>
    <row r="44" spans="1:7" s="3" customFormat="1" ht="36">
      <c r="A44" s="9"/>
      <c r="B44" s="10" t="s">
        <v>14</v>
      </c>
      <c r="C44" s="10" t="s">
        <v>20</v>
      </c>
      <c r="D44" s="10" t="s">
        <v>81</v>
      </c>
      <c r="E44" s="10"/>
      <c r="F44" s="11" t="s">
        <v>112</v>
      </c>
      <c r="G44" s="15">
        <f>SUM(G45+G47)</f>
        <v>68.6</v>
      </c>
    </row>
    <row r="45" spans="1:7" s="3" customFormat="1" ht="48">
      <c r="A45" s="9"/>
      <c r="B45" s="10" t="s">
        <v>14</v>
      </c>
      <c r="C45" s="10" t="s">
        <v>20</v>
      </c>
      <c r="D45" s="10" t="s">
        <v>81</v>
      </c>
      <c r="E45" s="131">
        <v>100</v>
      </c>
      <c r="F45" s="132" t="s">
        <v>85</v>
      </c>
      <c r="G45" s="15">
        <f>SUM(G46)</f>
        <v>63.034</v>
      </c>
    </row>
    <row r="46" spans="1:7" s="3" customFormat="1" ht="24">
      <c r="A46" s="9"/>
      <c r="B46" s="10" t="s">
        <v>14</v>
      </c>
      <c r="C46" s="10" t="s">
        <v>20</v>
      </c>
      <c r="D46" s="10" t="s">
        <v>81</v>
      </c>
      <c r="E46" s="97" t="s">
        <v>33</v>
      </c>
      <c r="F46" s="22" t="s">
        <v>34</v>
      </c>
      <c r="G46" s="15">
        <f>SUM(Вед!G45)</f>
        <v>63.034</v>
      </c>
    </row>
    <row r="47" spans="1:7" s="3" customFormat="1" ht="24">
      <c r="A47" s="9"/>
      <c r="B47" s="10" t="s">
        <v>14</v>
      </c>
      <c r="C47" s="10" t="s">
        <v>20</v>
      </c>
      <c r="D47" s="10" t="s">
        <v>81</v>
      </c>
      <c r="E47" s="103" t="s">
        <v>86</v>
      </c>
      <c r="F47" s="134" t="s">
        <v>87</v>
      </c>
      <c r="G47" s="15">
        <f>SUM(G48)</f>
        <v>5.566</v>
      </c>
    </row>
    <row r="48" spans="1:7" ht="25.5">
      <c r="A48" s="9"/>
      <c r="B48" s="10" t="s">
        <v>14</v>
      </c>
      <c r="C48" s="10" t="s">
        <v>20</v>
      </c>
      <c r="D48" s="10" t="s">
        <v>81</v>
      </c>
      <c r="E48" s="97" t="s">
        <v>35</v>
      </c>
      <c r="F48" s="23" t="s">
        <v>36</v>
      </c>
      <c r="G48" s="15">
        <f>SUM(Вед!G47)</f>
        <v>5.566</v>
      </c>
    </row>
    <row r="49" spans="1:7" ht="24">
      <c r="A49" s="45" t="s">
        <v>46</v>
      </c>
      <c r="B49" s="39" t="s">
        <v>20</v>
      </c>
      <c r="C49" s="39" t="s">
        <v>29</v>
      </c>
      <c r="D49" s="46"/>
      <c r="E49" s="47"/>
      <c r="F49" s="48" t="s">
        <v>37</v>
      </c>
      <c r="G49" s="49">
        <f>SUM(G50)</f>
        <v>115</v>
      </c>
    </row>
    <row r="50" spans="1:7" ht="54" customHeight="1">
      <c r="A50" s="9"/>
      <c r="B50" s="10" t="s">
        <v>20</v>
      </c>
      <c r="C50" s="10" t="s">
        <v>29</v>
      </c>
      <c r="D50" s="10" t="s">
        <v>80</v>
      </c>
      <c r="E50" s="24"/>
      <c r="F50" s="31" t="s">
        <v>66</v>
      </c>
      <c r="G50" s="15">
        <f>SUM(G51)</f>
        <v>115</v>
      </c>
    </row>
    <row r="51" spans="1:7" ht="24">
      <c r="A51" s="9"/>
      <c r="B51" s="10" t="s">
        <v>20</v>
      </c>
      <c r="C51" s="10" t="s">
        <v>29</v>
      </c>
      <c r="D51" s="10" t="s">
        <v>82</v>
      </c>
      <c r="E51" s="24"/>
      <c r="F51" s="25" t="s">
        <v>109</v>
      </c>
      <c r="G51" s="15">
        <f>SUM(G52)</f>
        <v>115</v>
      </c>
    </row>
    <row r="52" spans="1:7" s="3" customFormat="1" ht="12.75">
      <c r="A52" s="35"/>
      <c r="B52" s="36" t="s">
        <v>20</v>
      </c>
      <c r="C52" s="36" t="s">
        <v>38</v>
      </c>
      <c r="D52" s="36"/>
      <c r="E52" s="44"/>
      <c r="F52" s="148" t="s">
        <v>39</v>
      </c>
      <c r="G52" s="43">
        <f>SUM(G53+G56)</f>
        <v>115</v>
      </c>
    </row>
    <row r="53" spans="1:7" s="3" customFormat="1" ht="25.5" customHeight="1">
      <c r="A53" s="35"/>
      <c r="B53" s="36" t="s">
        <v>20</v>
      </c>
      <c r="C53" s="120" t="s">
        <v>38</v>
      </c>
      <c r="D53" s="121" t="s">
        <v>98</v>
      </c>
      <c r="E53" s="57"/>
      <c r="F53" s="56" t="s">
        <v>72</v>
      </c>
      <c r="G53" s="15">
        <f>SUM(G54)</f>
        <v>40</v>
      </c>
    </row>
    <row r="54" spans="1:7" s="3" customFormat="1" ht="25.5" customHeight="1">
      <c r="A54" s="35"/>
      <c r="B54" s="36" t="s">
        <v>20</v>
      </c>
      <c r="C54" s="120" t="s">
        <v>38</v>
      </c>
      <c r="D54" s="121" t="s">
        <v>98</v>
      </c>
      <c r="E54" s="103" t="s">
        <v>86</v>
      </c>
      <c r="F54" s="134" t="s">
        <v>87</v>
      </c>
      <c r="G54" s="15">
        <f>SUM(G55)</f>
        <v>40</v>
      </c>
    </row>
    <row r="55" spans="1:7" s="3" customFormat="1" ht="25.5">
      <c r="A55" s="35"/>
      <c r="B55" s="36" t="s">
        <v>20</v>
      </c>
      <c r="C55" s="120" t="s">
        <v>38</v>
      </c>
      <c r="D55" s="121" t="s">
        <v>98</v>
      </c>
      <c r="E55" s="103" t="s">
        <v>35</v>
      </c>
      <c r="F55" s="95" t="s">
        <v>36</v>
      </c>
      <c r="G55" s="15">
        <f>SUM(Вед!G54)</f>
        <v>40</v>
      </c>
    </row>
    <row r="56" spans="1:7" s="3" customFormat="1" ht="24">
      <c r="A56" s="9"/>
      <c r="B56" s="10" t="s">
        <v>20</v>
      </c>
      <c r="C56" s="10" t="s">
        <v>38</v>
      </c>
      <c r="D56" s="121" t="s">
        <v>105</v>
      </c>
      <c r="E56" s="24"/>
      <c r="F56" s="22" t="s">
        <v>58</v>
      </c>
      <c r="G56" s="15">
        <f>SUM(G57)</f>
        <v>75</v>
      </c>
    </row>
    <row r="57" spans="1:7" s="3" customFormat="1" ht="24">
      <c r="A57" s="9"/>
      <c r="B57" s="10" t="s">
        <v>20</v>
      </c>
      <c r="C57" s="10" t="s">
        <v>38</v>
      </c>
      <c r="D57" s="121" t="s">
        <v>105</v>
      </c>
      <c r="E57" s="103" t="s">
        <v>86</v>
      </c>
      <c r="F57" s="134" t="s">
        <v>87</v>
      </c>
      <c r="G57" s="15">
        <f>SUM(G58)</f>
        <v>75</v>
      </c>
    </row>
    <row r="58" spans="1:7" s="3" customFormat="1" ht="25.5">
      <c r="A58" s="9"/>
      <c r="B58" s="10" t="s">
        <v>20</v>
      </c>
      <c r="C58" s="10" t="s">
        <v>38</v>
      </c>
      <c r="D58" s="121" t="s">
        <v>105</v>
      </c>
      <c r="E58" s="97" t="s">
        <v>35</v>
      </c>
      <c r="F58" s="23" t="s">
        <v>36</v>
      </c>
      <c r="G58" s="15">
        <f>SUM(Вед!G57)</f>
        <v>75</v>
      </c>
    </row>
    <row r="59" spans="1:7" s="3" customFormat="1" ht="12.75">
      <c r="A59" s="38" t="s">
        <v>47</v>
      </c>
      <c r="B59" s="113" t="s">
        <v>7</v>
      </c>
      <c r="C59" s="113" t="s">
        <v>29</v>
      </c>
      <c r="D59" s="113"/>
      <c r="E59" s="114"/>
      <c r="F59" s="116" t="s">
        <v>67</v>
      </c>
      <c r="G59" s="49">
        <f aca="true" t="shared" si="0" ref="G59:G64">SUM(G60)</f>
        <v>376.057</v>
      </c>
    </row>
    <row r="60" spans="1:7" s="3" customFormat="1" ht="63" customHeight="1">
      <c r="A60" s="9"/>
      <c r="B60" s="10" t="s">
        <v>7</v>
      </c>
      <c r="C60" s="10" t="s">
        <v>29</v>
      </c>
      <c r="D60" s="10" t="s">
        <v>80</v>
      </c>
      <c r="E60" s="103"/>
      <c r="F60" s="31" t="s">
        <v>66</v>
      </c>
      <c r="G60" s="15">
        <f t="shared" si="0"/>
        <v>376.057</v>
      </c>
    </row>
    <row r="61" spans="1:7" s="3" customFormat="1" ht="24">
      <c r="A61" s="9"/>
      <c r="B61" s="10" t="s">
        <v>7</v>
      </c>
      <c r="C61" s="10" t="s">
        <v>29</v>
      </c>
      <c r="D61" s="10" t="s">
        <v>83</v>
      </c>
      <c r="E61" s="103"/>
      <c r="F61" s="129" t="s">
        <v>110</v>
      </c>
      <c r="G61" s="15">
        <f t="shared" si="0"/>
        <v>376.057</v>
      </c>
    </row>
    <row r="62" spans="1:7" s="3" customFormat="1" ht="12.75">
      <c r="A62" s="9"/>
      <c r="B62" s="10" t="s">
        <v>7</v>
      </c>
      <c r="C62" s="10" t="s">
        <v>68</v>
      </c>
      <c r="D62" s="10"/>
      <c r="E62" s="103"/>
      <c r="F62" s="143" t="s">
        <v>69</v>
      </c>
      <c r="G62" s="15">
        <f t="shared" si="0"/>
        <v>376.057</v>
      </c>
    </row>
    <row r="63" spans="1:7" s="3" customFormat="1" ht="25.5">
      <c r="A63" s="9"/>
      <c r="B63" s="10" t="s">
        <v>7</v>
      </c>
      <c r="C63" s="10" t="s">
        <v>68</v>
      </c>
      <c r="D63" s="10" t="s">
        <v>99</v>
      </c>
      <c r="E63" s="103"/>
      <c r="F63" s="95" t="s">
        <v>70</v>
      </c>
      <c r="G63" s="15">
        <f t="shared" si="0"/>
        <v>376.057</v>
      </c>
    </row>
    <row r="64" spans="1:7" s="3" customFormat="1" ht="24">
      <c r="A64" s="9"/>
      <c r="B64" s="10" t="s">
        <v>7</v>
      </c>
      <c r="C64" s="10" t="s">
        <v>68</v>
      </c>
      <c r="D64" s="10" t="s">
        <v>99</v>
      </c>
      <c r="E64" s="103" t="s">
        <v>86</v>
      </c>
      <c r="F64" s="134" t="s">
        <v>87</v>
      </c>
      <c r="G64" s="15">
        <f t="shared" si="0"/>
        <v>376.057</v>
      </c>
    </row>
    <row r="65" spans="1:7" s="3" customFormat="1" ht="25.5">
      <c r="A65" s="9"/>
      <c r="B65" s="10" t="s">
        <v>7</v>
      </c>
      <c r="C65" s="10" t="s">
        <v>68</v>
      </c>
      <c r="D65" s="10" t="s">
        <v>99</v>
      </c>
      <c r="E65" s="103" t="s">
        <v>35</v>
      </c>
      <c r="F65" s="95" t="s">
        <v>36</v>
      </c>
      <c r="G65" s="15">
        <f>SUM(Вед!G64)</f>
        <v>376.057</v>
      </c>
    </row>
    <row r="66" spans="1:7" ht="12.75">
      <c r="A66" s="38" t="s">
        <v>51</v>
      </c>
      <c r="B66" s="39" t="s">
        <v>17</v>
      </c>
      <c r="C66" s="39" t="s">
        <v>29</v>
      </c>
      <c r="D66" s="46"/>
      <c r="E66" s="46"/>
      <c r="F66" s="50" t="s">
        <v>18</v>
      </c>
      <c r="G66" s="52">
        <f>SUM(G67)</f>
        <v>553</v>
      </c>
    </row>
    <row r="67" spans="1:7" ht="54.75" customHeight="1">
      <c r="A67" s="9"/>
      <c r="B67" s="10" t="s">
        <v>17</v>
      </c>
      <c r="C67" s="10" t="s">
        <v>29</v>
      </c>
      <c r="D67" s="10" t="s">
        <v>80</v>
      </c>
      <c r="E67" s="32"/>
      <c r="F67" s="31" t="s">
        <v>66</v>
      </c>
      <c r="G67" s="18">
        <f>SUM(G68)</f>
        <v>553</v>
      </c>
    </row>
    <row r="68" spans="1:7" ht="25.5">
      <c r="A68" s="9"/>
      <c r="B68" s="10" t="s">
        <v>17</v>
      </c>
      <c r="C68" s="10" t="s">
        <v>29</v>
      </c>
      <c r="D68" s="10" t="s">
        <v>83</v>
      </c>
      <c r="E68" s="32"/>
      <c r="F68" s="144" t="s">
        <v>111</v>
      </c>
      <c r="G68" s="18">
        <f>SUM(G69)</f>
        <v>553</v>
      </c>
    </row>
    <row r="69" spans="1:7" s="3" customFormat="1" ht="12.75">
      <c r="A69" s="35"/>
      <c r="B69" s="36" t="s">
        <v>17</v>
      </c>
      <c r="C69" s="36" t="s">
        <v>20</v>
      </c>
      <c r="D69" s="36"/>
      <c r="E69" s="36"/>
      <c r="F69" s="41" t="s">
        <v>21</v>
      </c>
      <c r="G69" s="53">
        <f>SUM(G70+G76+G73+G79)</f>
        <v>553</v>
      </c>
    </row>
    <row r="70" spans="1:7" ht="24">
      <c r="A70" s="9"/>
      <c r="B70" s="10" t="s">
        <v>17</v>
      </c>
      <c r="C70" s="10" t="s">
        <v>20</v>
      </c>
      <c r="D70" s="10" t="s">
        <v>100</v>
      </c>
      <c r="E70" s="16"/>
      <c r="F70" s="11" t="s">
        <v>59</v>
      </c>
      <c r="G70" s="18">
        <f>G71</f>
        <v>242</v>
      </c>
    </row>
    <row r="71" spans="1:7" ht="24">
      <c r="A71" s="9"/>
      <c r="B71" s="10" t="s">
        <v>17</v>
      </c>
      <c r="C71" s="10" t="s">
        <v>20</v>
      </c>
      <c r="D71" s="10" t="s">
        <v>100</v>
      </c>
      <c r="E71" s="103" t="s">
        <v>86</v>
      </c>
      <c r="F71" s="134" t="s">
        <v>87</v>
      </c>
      <c r="G71" s="18">
        <f>SUM(G72)</f>
        <v>242</v>
      </c>
    </row>
    <row r="72" spans="1:7" ht="25.5">
      <c r="A72" s="9"/>
      <c r="B72" s="10" t="s">
        <v>17</v>
      </c>
      <c r="C72" s="10" t="s">
        <v>20</v>
      </c>
      <c r="D72" s="10" t="s">
        <v>100</v>
      </c>
      <c r="E72" s="97" t="s">
        <v>35</v>
      </c>
      <c r="F72" s="23" t="s">
        <v>36</v>
      </c>
      <c r="G72" s="18">
        <f>SUM(Вед!G71)</f>
        <v>242</v>
      </c>
    </row>
    <row r="73" spans="1:7" ht="24">
      <c r="A73" s="126"/>
      <c r="B73" s="123" t="s">
        <v>17</v>
      </c>
      <c r="C73" s="123" t="s">
        <v>20</v>
      </c>
      <c r="D73" s="118" t="s">
        <v>101</v>
      </c>
      <c r="E73" s="124"/>
      <c r="F73" s="117" t="s">
        <v>71</v>
      </c>
      <c r="G73" s="125">
        <f>SUM(G74)</f>
        <v>30</v>
      </c>
    </row>
    <row r="74" spans="1:7" ht="24">
      <c r="A74" s="126"/>
      <c r="B74" s="10" t="s">
        <v>17</v>
      </c>
      <c r="C74" s="10" t="s">
        <v>20</v>
      </c>
      <c r="D74" s="118" t="s">
        <v>101</v>
      </c>
      <c r="E74" s="103" t="s">
        <v>86</v>
      </c>
      <c r="F74" s="134" t="s">
        <v>87</v>
      </c>
      <c r="G74" s="125">
        <f>SUM(G75)</f>
        <v>30</v>
      </c>
    </row>
    <row r="75" spans="1:7" ht="25.5">
      <c r="A75" s="9"/>
      <c r="B75" s="10" t="s">
        <v>17</v>
      </c>
      <c r="C75" s="10" t="s">
        <v>20</v>
      </c>
      <c r="D75" s="118" t="s">
        <v>101</v>
      </c>
      <c r="E75" s="103" t="s">
        <v>35</v>
      </c>
      <c r="F75" s="95" t="s">
        <v>36</v>
      </c>
      <c r="G75" s="18">
        <f>SUM(Вед!G74)</f>
        <v>30</v>
      </c>
    </row>
    <row r="76" spans="1:7" ht="28.5" customHeight="1">
      <c r="A76" s="9"/>
      <c r="B76" s="10" t="s">
        <v>17</v>
      </c>
      <c r="C76" s="10" t="s">
        <v>20</v>
      </c>
      <c r="D76" s="10" t="s">
        <v>102</v>
      </c>
      <c r="E76" s="10"/>
      <c r="F76" s="17" t="s">
        <v>60</v>
      </c>
      <c r="G76" s="18">
        <f>SUM(G77)</f>
        <v>81</v>
      </c>
    </row>
    <row r="77" spans="1:7" ht="28.5" customHeight="1">
      <c r="A77" s="9"/>
      <c r="B77" s="10" t="s">
        <v>17</v>
      </c>
      <c r="C77" s="10" t="s">
        <v>20</v>
      </c>
      <c r="D77" s="10" t="s">
        <v>102</v>
      </c>
      <c r="E77" s="103" t="s">
        <v>86</v>
      </c>
      <c r="F77" s="134" t="s">
        <v>87</v>
      </c>
      <c r="G77" s="18">
        <f>SUM(G78)</f>
        <v>81</v>
      </c>
    </row>
    <row r="78" spans="1:7" ht="27" customHeight="1">
      <c r="A78" s="9"/>
      <c r="B78" s="10" t="s">
        <v>17</v>
      </c>
      <c r="C78" s="10" t="s">
        <v>20</v>
      </c>
      <c r="D78" s="10" t="s">
        <v>102</v>
      </c>
      <c r="E78" s="97" t="s">
        <v>35</v>
      </c>
      <c r="F78" s="23" t="s">
        <v>36</v>
      </c>
      <c r="G78" s="18">
        <f>SUM(Вед!G77)</f>
        <v>81</v>
      </c>
    </row>
    <row r="79" spans="1:7" ht="26.25" customHeight="1">
      <c r="A79" s="9"/>
      <c r="B79" s="10" t="s">
        <v>17</v>
      </c>
      <c r="C79" s="10" t="s">
        <v>20</v>
      </c>
      <c r="D79" s="142" t="s">
        <v>104</v>
      </c>
      <c r="E79" s="21"/>
      <c r="F79" s="95" t="s">
        <v>107</v>
      </c>
      <c r="G79" s="18">
        <f>SUM(G80)</f>
        <v>200</v>
      </c>
    </row>
    <row r="80" spans="1:7" ht="25.5" customHeight="1">
      <c r="A80" s="9"/>
      <c r="B80" s="10" t="s">
        <v>17</v>
      </c>
      <c r="C80" s="10" t="s">
        <v>20</v>
      </c>
      <c r="D80" s="142" t="s">
        <v>104</v>
      </c>
      <c r="E80" s="103" t="s">
        <v>86</v>
      </c>
      <c r="F80" s="134" t="s">
        <v>87</v>
      </c>
      <c r="G80" s="18">
        <f>SUM(G81)</f>
        <v>200</v>
      </c>
    </row>
    <row r="81" spans="1:7" ht="27" customHeight="1">
      <c r="A81" s="9"/>
      <c r="B81" s="10" t="s">
        <v>17</v>
      </c>
      <c r="C81" s="10" t="s">
        <v>20</v>
      </c>
      <c r="D81" s="142" t="s">
        <v>104</v>
      </c>
      <c r="E81" s="97" t="s">
        <v>35</v>
      </c>
      <c r="F81" s="95" t="s">
        <v>36</v>
      </c>
      <c r="G81" s="18">
        <f>SUM(Вед!G80)</f>
        <v>200</v>
      </c>
    </row>
    <row r="82" spans="1:7" ht="36">
      <c r="A82" s="45" t="s">
        <v>12</v>
      </c>
      <c r="B82" s="39" t="s">
        <v>28</v>
      </c>
      <c r="C82" s="39" t="s">
        <v>29</v>
      </c>
      <c r="D82" s="46"/>
      <c r="E82" s="46"/>
      <c r="F82" s="62" t="s">
        <v>30</v>
      </c>
      <c r="G82" s="63">
        <f aca="true" t="shared" si="1" ref="G82:G87">SUM(G83)</f>
        <v>26.8</v>
      </c>
    </row>
    <row r="83" spans="1:7" ht="53.25" customHeight="1">
      <c r="A83" s="9"/>
      <c r="B83" s="10" t="s">
        <v>28</v>
      </c>
      <c r="C83" s="10" t="s">
        <v>29</v>
      </c>
      <c r="D83" s="10" t="s">
        <v>80</v>
      </c>
      <c r="E83" s="32"/>
      <c r="F83" s="31" t="s">
        <v>66</v>
      </c>
      <c r="G83" s="18">
        <f t="shared" si="1"/>
        <v>26.8</v>
      </c>
    </row>
    <row r="84" spans="1:7" ht="24">
      <c r="A84" s="9"/>
      <c r="B84" s="10" t="s">
        <v>28</v>
      </c>
      <c r="C84" s="10" t="s">
        <v>29</v>
      </c>
      <c r="D84" s="10" t="s">
        <v>78</v>
      </c>
      <c r="E84" s="32"/>
      <c r="F84" s="146" t="s">
        <v>108</v>
      </c>
      <c r="G84" s="18">
        <f t="shared" si="1"/>
        <v>26.8</v>
      </c>
    </row>
    <row r="85" spans="1:7" ht="12.75">
      <c r="A85" s="35"/>
      <c r="B85" s="36" t="s">
        <v>28</v>
      </c>
      <c r="C85" s="36" t="s">
        <v>20</v>
      </c>
      <c r="D85" s="36"/>
      <c r="E85" s="36"/>
      <c r="F85" s="58" t="s">
        <v>61</v>
      </c>
      <c r="G85" s="18">
        <f t="shared" si="1"/>
        <v>26.8</v>
      </c>
    </row>
    <row r="86" spans="1:18" ht="24">
      <c r="A86" s="9"/>
      <c r="B86" s="10" t="s">
        <v>28</v>
      </c>
      <c r="C86" s="10" t="s">
        <v>20</v>
      </c>
      <c r="D86" s="10" t="s">
        <v>103</v>
      </c>
      <c r="E86" s="10"/>
      <c r="F86" s="56" t="s">
        <v>93</v>
      </c>
      <c r="G86" s="18">
        <f t="shared" si="1"/>
        <v>26.8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</row>
    <row r="87" spans="1:18" ht="12.75">
      <c r="A87" s="9"/>
      <c r="B87" s="56">
        <v>14</v>
      </c>
      <c r="C87" s="10" t="s">
        <v>20</v>
      </c>
      <c r="D87" s="10" t="s">
        <v>103</v>
      </c>
      <c r="E87" s="96" t="s">
        <v>89</v>
      </c>
      <c r="F87" s="132" t="s">
        <v>90</v>
      </c>
      <c r="G87" s="18">
        <f t="shared" si="1"/>
        <v>26.8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</row>
    <row r="88" spans="1:7" ht="12.75">
      <c r="A88" s="60"/>
      <c r="B88" s="56">
        <v>14</v>
      </c>
      <c r="C88" s="10" t="s">
        <v>20</v>
      </c>
      <c r="D88" s="10" t="s">
        <v>103</v>
      </c>
      <c r="E88" s="56">
        <v>540</v>
      </c>
      <c r="F88" s="56" t="s">
        <v>22</v>
      </c>
      <c r="G88" s="18">
        <f>SUM(Вед!G87)</f>
        <v>26.8</v>
      </c>
    </row>
    <row r="89" spans="1:7" ht="12.75">
      <c r="A89" s="61"/>
      <c r="B89" s="54"/>
      <c r="C89" s="54"/>
      <c r="D89" s="54"/>
      <c r="E89" s="54"/>
      <c r="F89" s="12" t="s">
        <v>23</v>
      </c>
      <c r="G89" s="18">
        <f>SUM(G82+G66+G49+G40+G10+G59)</f>
        <v>2704.0069999999996</v>
      </c>
    </row>
  </sheetData>
  <sheetProtection/>
  <mergeCells count="10">
    <mergeCell ref="A3:G5"/>
    <mergeCell ref="F1:G1"/>
    <mergeCell ref="F2:G2"/>
    <mergeCell ref="E7:E8"/>
    <mergeCell ref="F7:F8"/>
    <mergeCell ref="G7:G8"/>
    <mergeCell ref="A7:A8"/>
    <mergeCell ref="B7:B8"/>
    <mergeCell ref="C7:C8"/>
    <mergeCell ref="D7:D8"/>
  </mergeCells>
  <printOptions/>
  <pageMargins left="0.7874015748031497" right="0.1968503937007874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N40" sqref="N40"/>
    </sheetView>
  </sheetViews>
  <sheetFormatPr defaultColWidth="8.140625" defaultRowHeight="12.75"/>
  <cols>
    <col min="1" max="1" width="3.7109375" style="2" customWidth="1"/>
    <col min="2" max="2" width="5.00390625" style="0" customWidth="1"/>
    <col min="3" max="3" width="4.8515625" style="0" customWidth="1"/>
    <col min="4" max="4" width="11.7109375" style="0" customWidth="1"/>
    <col min="5" max="5" width="4.57421875" style="0" customWidth="1"/>
    <col min="6" max="6" width="55.421875" style="0" customWidth="1"/>
    <col min="7" max="7" width="9.421875" style="0" customWidth="1"/>
  </cols>
  <sheetData>
    <row r="1" spans="1:7" s="112" customFormat="1" ht="12">
      <c r="A1" s="4"/>
      <c r="B1" s="5"/>
      <c r="C1" s="5"/>
      <c r="D1" s="5"/>
      <c r="E1" s="5"/>
      <c r="F1" s="168" t="s">
        <v>117</v>
      </c>
      <c r="G1" s="168"/>
    </row>
    <row r="2" spans="1:7" s="112" customFormat="1" ht="58.5" customHeight="1">
      <c r="A2" s="4"/>
      <c r="B2" s="5"/>
      <c r="C2" s="5"/>
      <c r="D2" s="5"/>
      <c r="E2" s="5"/>
      <c r="F2" s="159" t="s">
        <v>119</v>
      </c>
      <c r="G2" s="159"/>
    </row>
    <row r="3" spans="1:7" s="1" customFormat="1" ht="62.25" customHeight="1">
      <c r="A3" s="175" t="s">
        <v>76</v>
      </c>
      <c r="B3" s="175"/>
      <c r="C3" s="175"/>
      <c r="D3" s="175"/>
      <c r="E3" s="175"/>
      <c r="F3" s="175"/>
      <c r="G3" s="175"/>
    </row>
    <row r="4" spans="1:7" ht="12.75">
      <c r="A4" s="4"/>
      <c r="B4" s="5"/>
      <c r="C4" s="5"/>
      <c r="D4" s="5"/>
      <c r="E4" s="5"/>
      <c r="F4" s="5"/>
      <c r="G4" s="5" t="s">
        <v>8</v>
      </c>
    </row>
    <row r="5" spans="1:7" ht="12.75">
      <c r="A5" s="169" t="s">
        <v>24</v>
      </c>
      <c r="B5" s="171" t="s">
        <v>0</v>
      </c>
      <c r="C5" s="171" t="s">
        <v>1</v>
      </c>
      <c r="D5" s="171" t="s">
        <v>3</v>
      </c>
      <c r="E5" s="169" t="s">
        <v>2</v>
      </c>
      <c r="F5" s="171" t="s">
        <v>27</v>
      </c>
      <c r="G5" s="173" t="s">
        <v>4</v>
      </c>
    </row>
    <row r="6" spans="1:7" ht="22.5" customHeight="1">
      <c r="A6" s="170"/>
      <c r="B6" s="172"/>
      <c r="C6" s="172"/>
      <c r="D6" s="172"/>
      <c r="E6" s="170"/>
      <c r="F6" s="172"/>
      <c r="G6" s="174"/>
    </row>
    <row r="7" spans="1:7" ht="12.75">
      <c r="A7" s="6" t="s">
        <v>45</v>
      </c>
      <c r="B7" s="7">
        <v>2</v>
      </c>
      <c r="C7" s="7">
        <v>3</v>
      </c>
      <c r="D7" s="7">
        <v>4</v>
      </c>
      <c r="E7" s="6" t="s">
        <v>51</v>
      </c>
      <c r="F7" s="7">
        <v>6</v>
      </c>
      <c r="G7" s="40">
        <v>7</v>
      </c>
    </row>
    <row r="8" spans="1:7" ht="24">
      <c r="A8" s="8" t="s">
        <v>9</v>
      </c>
      <c r="B8" s="8"/>
      <c r="C8" s="8"/>
      <c r="D8" s="8"/>
      <c r="E8" s="8"/>
      <c r="F8" s="20" t="s">
        <v>13</v>
      </c>
      <c r="G8" s="13">
        <f>G9+G65+G48+G39+G81+G58</f>
        <v>2704.0070000000005</v>
      </c>
    </row>
    <row r="9" spans="1:7" s="3" customFormat="1" ht="12.75">
      <c r="A9" s="38" t="s">
        <v>9</v>
      </c>
      <c r="B9" s="39" t="s">
        <v>6</v>
      </c>
      <c r="C9" s="39" t="s">
        <v>29</v>
      </c>
      <c r="D9" s="39"/>
      <c r="E9" s="39"/>
      <c r="F9" s="55" t="s">
        <v>5</v>
      </c>
      <c r="G9" s="115">
        <f>SUM(G10+G26+G31)</f>
        <v>1564.55</v>
      </c>
    </row>
    <row r="10" spans="1:7" ht="36">
      <c r="A10" s="9" t="s">
        <v>9</v>
      </c>
      <c r="B10" s="10" t="s">
        <v>6</v>
      </c>
      <c r="C10" s="10" t="s">
        <v>7</v>
      </c>
      <c r="D10" s="10"/>
      <c r="E10" s="96"/>
      <c r="F10" s="11" t="s">
        <v>19</v>
      </c>
      <c r="G10" s="14">
        <f>SUM(G12+G16)</f>
        <v>1558.8999999999999</v>
      </c>
    </row>
    <row r="11" spans="1:7" ht="59.25" customHeight="1">
      <c r="A11" s="9" t="s">
        <v>9</v>
      </c>
      <c r="B11" s="10" t="s">
        <v>6</v>
      </c>
      <c r="C11" s="10" t="s">
        <v>7</v>
      </c>
      <c r="D11" s="10" t="s">
        <v>80</v>
      </c>
      <c r="E11" s="96"/>
      <c r="F11" s="31" t="s">
        <v>66</v>
      </c>
      <c r="G11" s="14"/>
    </row>
    <row r="12" spans="1:7" ht="24">
      <c r="A12" s="9" t="s">
        <v>9</v>
      </c>
      <c r="B12" s="10" t="s">
        <v>6</v>
      </c>
      <c r="C12" s="10" t="s">
        <v>7</v>
      </c>
      <c r="D12" s="10" t="s">
        <v>78</v>
      </c>
      <c r="E12" s="96"/>
      <c r="F12" s="31" t="s">
        <v>108</v>
      </c>
      <c r="G12" s="14">
        <f>SUM(G13)</f>
        <v>35.1</v>
      </c>
    </row>
    <row r="13" spans="1:7" ht="24">
      <c r="A13" s="9" t="s">
        <v>9</v>
      </c>
      <c r="B13" s="10" t="s">
        <v>6</v>
      </c>
      <c r="C13" s="10" t="s">
        <v>7</v>
      </c>
      <c r="D13" s="10" t="s">
        <v>94</v>
      </c>
      <c r="E13" s="96"/>
      <c r="F13" s="11" t="s">
        <v>52</v>
      </c>
      <c r="G13" s="14">
        <f>SUM(G14)</f>
        <v>35.1</v>
      </c>
    </row>
    <row r="14" spans="1:7" ht="24">
      <c r="A14" s="133">
        <v>701</v>
      </c>
      <c r="B14" s="135" t="s">
        <v>6</v>
      </c>
      <c r="C14" s="135" t="s">
        <v>7</v>
      </c>
      <c r="D14" s="10" t="s">
        <v>94</v>
      </c>
      <c r="E14" s="103" t="s">
        <v>86</v>
      </c>
      <c r="F14" s="134" t="s">
        <v>87</v>
      </c>
      <c r="G14" s="14">
        <f>SUM(G15)</f>
        <v>35.1</v>
      </c>
    </row>
    <row r="15" spans="1:7" ht="25.5">
      <c r="A15" s="9" t="s">
        <v>9</v>
      </c>
      <c r="B15" s="10" t="s">
        <v>6</v>
      </c>
      <c r="C15" s="10" t="s">
        <v>7</v>
      </c>
      <c r="D15" s="10" t="s">
        <v>94</v>
      </c>
      <c r="E15" s="97" t="s">
        <v>35</v>
      </c>
      <c r="F15" s="23" t="s">
        <v>36</v>
      </c>
      <c r="G15" s="14">
        <v>35.1</v>
      </c>
    </row>
    <row r="16" spans="1:7" ht="12.75">
      <c r="A16" s="9" t="s">
        <v>9</v>
      </c>
      <c r="B16" s="10" t="s">
        <v>6</v>
      </c>
      <c r="C16" s="10" t="s">
        <v>7</v>
      </c>
      <c r="D16" s="10" t="s">
        <v>91</v>
      </c>
      <c r="E16" s="97"/>
      <c r="F16" s="64" t="s">
        <v>53</v>
      </c>
      <c r="G16" s="14">
        <f>SUM(G17)</f>
        <v>1523.8</v>
      </c>
    </row>
    <row r="17" spans="1:7" ht="25.5">
      <c r="A17" s="9" t="s">
        <v>9</v>
      </c>
      <c r="B17" s="10" t="s">
        <v>6</v>
      </c>
      <c r="C17" s="10" t="s">
        <v>7</v>
      </c>
      <c r="D17" s="10" t="s">
        <v>92</v>
      </c>
      <c r="E17" s="97"/>
      <c r="F17" s="23" t="s">
        <v>54</v>
      </c>
      <c r="G17" s="14">
        <f>SUM(G18+G23)</f>
        <v>1523.8</v>
      </c>
    </row>
    <row r="18" spans="1:7" ht="24">
      <c r="A18" s="35" t="s">
        <v>9</v>
      </c>
      <c r="B18" s="36" t="s">
        <v>6</v>
      </c>
      <c r="C18" s="36" t="s">
        <v>7</v>
      </c>
      <c r="D18" s="36" t="s">
        <v>95</v>
      </c>
      <c r="E18" s="102"/>
      <c r="F18" s="34" t="s">
        <v>55</v>
      </c>
      <c r="G18" s="37">
        <f>SUM(G19+G21)</f>
        <v>1008.8</v>
      </c>
    </row>
    <row r="19" spans="1:7" ht="48">
      <c r="A19" s="133">
        <v>601</v>
      </c>
      <c r="B19" s="135" t="s">
        <v>6</v>
      </c>
      <c r="C19" s="135" t="s">
        <v>7</v>
      </c>
      <c r="D19" s="36" t="s">
        <v>95</v>
      </c>
      <c r="E19" s="131">
        <v>100</v>
      </c>
      <c r="F19" s="132" t="s">
        <v>85</v>
      </c>
      <c r="G19" s="37">
        <f>SUM(G20)</f>
        <v>577</v>
      </c>
    </row>
    <row r="20" spans="1:7" ht="24">
      <c r="A20" s="9" t="s">
        <v>9</v>
      </c>
      <c r="B20" s="10" t="s">
        <v>6</v>
      </c>
      <c r="C20" s="10" t="s">
        <v>7</v>
      </c>
      <c r="D20" s="36" t="s">
        <v>95</v>
      </c>
      <c r="E20" s="103" t="s">
        <v>33</v>
      </c>
      <c r="F20" s="104" t="s">
        <v>34</v>
      </c>
      <c r="G20" s="105">
        <v>577</v>
      </c>
    </row>
    <row r="21" spans="1:7" ht="24">
      <c r="A21" s="133">
        <v>701</v>
      </c>
      <c r="B21" s="135" t="s">
        <v>6</v>
      </c>
      <c r="C21" s="135" t="s">
        <v>7</v>
      </c>
      <c r="D21" s="36" t="s">
        <v>95</v>
      </c>
      <c r="E21" s="103" t="s">
        <v>86</v>
      </c>
      <c r="F21" s="134" t="s">
        <v>87</v>
      </c>
      <c r="G21" s="105">
        <f>SUM(G22)</f>
        <v>431.8</v>
      </c>
    </row>
    <row r="22" spans="1:7" ht="25.5">
      <c r="A22" s="9" t="s">
        <v>9</v>
      </c>
      <c r="B22" s="10" t="s">
        <v>6</v>
      </c>
      <c r="C22" s="10" t="s">
        <v>7</v>
      </c>
      <c r="D22" s="36" t="s">
        <v>95</v>
      </c>
      <c r="E22" s="103" t="s">
        <v>35</v>
      </c>
      <c r="F22" s="95" t="s">
        <v>36</v>
      </c>
      <c r="G22" s="105">
        <v>431.8</v>
      </c>
    </row>
    <row r="23" spans="1:7" ht="24">
      <c r="A23" s="35" t="s">
        <v>9</v>
      </c>
      <c r="B23" s="36" t="s">
        <v>6</v>
      </c>
      <c r="C23" s="36" t="s">
        <v>7</v>
      </c>
      <c r="D23" s="36" t="s">
        <v>96</v>
      </c>
      <c r="E23" s="102"/>
      <c r="F23" s="34" t="s">
        <v>56</v>
      </c>
      <c r="G23" s="37">
        <f>G24</f>
        <v>515</v>
      </c>
    </row>
    <row r="24" spans="1:7" ht="48">
      <c r="A24" s="133">
        <v>601</v>
      </c>
      <c r="B24" s="135" t="s">
        <v>6</v>
      </c>
      <c r="C24" s="135" t="s">
        <v>7</v>
      </c>
      <c r="D24" s="36" t="s">
        <v>96</v>
      </c>
      <c r="E24" s="131">
        <v>100</v>
      </c>
      <c r="F24" s="132" t="s">
        <v>85</v>
      </c>
      <c r="G24" s="37">
        <f>SUM(G25)</f>
        <v>515</v>
      </c>
    </row>
    <row r="25" spans="1:7" s="3" customFormat="1" ht="24">
      <c r="A25" s="9" t="s">
        <v>9</v>
      </c>
      <c r="B25" s="10" t="s">
        <v>6</v>
      </c>
      <c r="C25" s="10" t="s">
        <v>7</v>
      </c>
      <c r="D25" s="36" t="s">
        <v>96</v>
      </c>
      <c r="E25" s="103" t="s">
        <v>33</v>
      </c>
      <c r="F25" s="104" t="s">
        <v>34</v>
      </c>
      <c r="G25" s="105">
        <v>515</v>
      </c>
    </row>
    <row r="26" spans="1:7" s="3" customFormat="1" ht="12.75">
      <c r="A26" s="9" t="s">
        <v>9</v>
      </c>
      <c r="B26" s="10" t="s">
        <v>6</v>
      </c>
      <c r="C26" s="10" t="s">
        <v>31</v>
      </c>
      <c r="D26" s="10"/>
      <c r="E26" s="103"/>
      <c r="F26" s="106" t="s">
        <v>25</v>
      </c>
      <c r="G26" s="105">
        <f>SUM(G27)</f>
        <v>1</v>
      </c>
    </row>
    <row r="27" spans="1:7" s="3" customFormat="1" ht="24">
      <c r="A27" s="9" t="s">
        <v>9</v>
      </c>
      <c r="B27" s="10" t="s">
        <v>6</v>
      </c>
      <c r="C27" s="10" t="s">
        <v>31</v>
      </c>
      <c r="D27" s="10" t="s">
        <v>84</v>
      </c>
      <c r="E27" s="103"/>
      <c r="F27" s="104" t="s">
        <v>57</v>
      </c>
      <c r="G27" s="105">
        <f>SUM(G28)</f>
        <v>1</v>
      </c>
    </row>
    <row r="28" spans="1:7" s="3" customFormat="1" ht="12.75">
      <c r="A28" s="9" t="s">
        <v>9</v>
      </c>
      <c r="B28" s="10" t="s">
        <v>6</v>
      </c>
      <c r="C28" s="10" t="s">
        <v>31</v>
      </c>
      <c r="D28" s="10" t="s">
        <v>97</v>
      </c>
      <c r="E28" s="103"/>
      <c r="F28" s="104" t="s">
        <v>26</v>
      </c>
      <c r="G28" s="105">
        <f>SUM(G29)</f>
        <v>1</v>
      </c>
    </row>
    <row r="29" spans="1:7" s="3" customFormat="1" ht="12.75">
      <c r="A29" s="136">
        <v>701</v>
      </c>
      <c r="B29" s="137" t="s">
        <v>6</v>
      </c>
      <c r="C29" s="137" t="s">
        <v>31</v>
      </c>
      <c r="D29" s="10" t="s">
        <v>97</v>
      </c>
      <c r="E29" s="138">
        <v>800</v>
      </c>
      <c r="F29" s="134" t="s">
        <v>88</v>
      </c>
      <c r="G29" s="105">
        <f>SUM(G30)</f>
        <v>1</v>
      </c>
    </row>
    <row r="30" spans="1:7" s="3" customFormat="1" ht="22.5" customHeight="1">
      <c r="A30" s="9" t="s">
        <v>9</v>
      </c>
      <c r="B30" s="10" t="s">
        <v>6</v>
      </c>
      <c r="C30" s="10" t="s">
        <v>31</v>
      </c>
      <c r="D30" s="10" t="s">
        <v>97</v>
      </c>
      <c r="E30" s="107">
        <v>870</v>
      </c>
      <c r="F30" s="104" t="s">
        <v>32</v>
      </c>
      <c r="G30" s="15">
        <v>1</v>
      </c>
    </row>
    <row r="31" spans="1:7" s="3" customFormat="1" ht="26.25" customHeight="1">
      <c r="A31" s="9" t="s">
        <v>9</v>
      </c>
      <c r="B31" s="10" t="s">
        <v>6</v>
      </c>
      <c r="C31" s="10" t="s">
        <v>48</v>
      </c>
      <c r="D31" s="10" t="s">
        <v>78</v>
      </c>
      <c r="E31" s="96"/>
      <c r="F31" s="31" t="s">
        <v>108</v>
      </c>
      <c r="G31" s="14">
        <f>SUM(G32)</f>
        <v>4.65</v>
      </c>
    </row>
    <row r="32" spans="1:7" s="3" customFormat="1" ht="15.75" customHeight="1">
      <c r="A32" s="9" t="s">
        <v>9</v>
      </c>
      <c r="B32" s="10" t="s">
        <v>6</v>
      </c>
      <c r="C32" s="10" t="s">
        <v>48</v>
      </c>
      <c r="D32" s="10"/>
      <c r="E32" s="10"/>
      <c r="F32" s="122" t="s">
        <v>49</v>
      </c>
      <c r="G32" s="14">
        <f>SUM(G33+G36)</f>
        <v>4.65</v>
      </c>
    </row>
    <row r="33" spans="1:7" s="3" customFormat="1" ht="65.25" customHeight="1">
      <c r="A33" s="9" t="s">
        <v>9</v>
      </c>
      <c r="B33" s="10" t="s">
        <v>6</v>
      </c>
      <c r="C33" s="10" t="s">
        <v>48</v>
      </c>
      <c r="D33" s="10" t="s">
        <v>79</v>
      </c>
      <c r="E33" s="96"/>
      <c r="F33" s="11" t="s">
        <v>65</v>
      </c>
      <c r="G33" s="14">
        <f>SUM(G34)</f>
        <v>0.15</v>
      </c>
    </row>
    <row r="34" spans="1:7" s="3" customFormat="1" ht="28.5" customHeight="1">
      <c r="A34" s="9" t="s">
        <v>9</v>
      </c>
      <c r="B34" s="10" t="s">
        <v>6</v>
      </c>
      <c r="C34" s="10" t="s">
        <v>48</v>
      </c>
      <c r="D34" s="10" t="s">
        <v>79</v>
      </c>
      <c r="E34" s="103" t="s">
        <v>86</v>
      </c>
      <c r="F34" s="134" t="s">
        <v>87</v>
      </c>
      <c r="G34" s="14">
        <f>SUM(G35)</f>
        <v>0.15</v>
      </c>
    </row>
    <row r="35" spans="1:7" s="3" customFormat="1" ht="25.5" customHeight="1">
      <c r="A35" s="9" t="s">
        <v>9</v>
      </c>
      <c r="B35" s="10" t="s">
        <v>6</v>
      </c>
      <c r="C35" s="10" t="s">
        <v>48</v>
      </c>
      <c r="D35" s="10" t="s">
        <v>79</v>
      </c>
      <c r="E35" s="103" t="s">
        <v>35</v>
      </c>
      <c r="F35" s="95" t="s">
        <v>36</v>
      </c>
      <c r="G35" s="14">
        <v>0.15</v>
      </c>
    </row>
    <row r="36" spans="1:7" ht="25.5">
      <c r="A36" s="9" t="s">
        <v>9</v>
      </c>
      <c r="B36" s="10" t="s">
        <v>6</v>
      </c>
      <c r="C36" s="10" t="s">
        <v>48</v>
      </c>
      <c r="D36" s="151" t="s">
        <v>114</v>
      </c>
      <c r="E36" s="152"/>
      <c r="F36" s="153" t="s">
        <v>113</v>
      </c>
      <c r="G36" s="14">
        <f>SUM(G37)</f>
        <v>4.5</v>
      </c>
    </row>
    <row r="37" spans="1:7" ht="24">
      <c r="A37" s="9" t="s">
        <v>9</v>
      </c>
      <c r="B37" s="10" t="s">
        <v>6</v>
      </c>
      <c r="C37" s="10" t="s">
        <v>48</v>
      </c>
      <c r="D37" s="154" t="s">
        <v>114</v>
      </c>
      <c r="E37" s="152" t="s">
        <v>86</v>
      </c>
      <c r="F37" s="155" t="s">
        <v>87</v>
      </c>
      <c r="G37" s="14">
        <f>SUM(G38)</f>
        <v>4.5</v>
      </c>
    </row>
    <row r="38" spans="1:8" ht="25.5">
      <c r="A38" s="9" t="s">
        <v>9</v>
      </c>
      <c r="B38" s="10" t="s">
        <v>6</v>
      </c>
      <c r="C38" s="10" t="s">
        <v>48</v>
      </c>
      <c r="D38" s="154" t="s">
        <v>114</v>
      </c>
      <c r="E38" s="152" t="s">
        <v>35</v>
      </c>
      <c r="F38" s="153" t="s">
        <v>36</v>
      </c>
      <c r="G38" s="14">
        <v>4.5</v>
      </c>
      <c r="H38">
        <v>4.5</v>
      </c>
    </row>
    <row r="39" spans="1:7" s="3" customFormat="1" ht="12.75">
      <c r="A39" s="45" t="s">
        <v>9</v>
      </c>
      <c r="B39" s="39" t="s">
        <v>14</v>
      </c>
      <c r="C39" s="39" t="s">
        <v>29</v>
      </c>
      <c r="D39" s="39"/>
      <c r="E39" s="98"/>
      <c r="F39" s="50" t="s">
        <v>15</v>
      </c>
      <c r="G39" s="127">
        <f>SUM(G40)</f>
        <v>68.6</v>
      </c>
    </row>
    <row r="40" spans="1:7" s="3" customFormat="1" ht="66.75" customHeight="1">
      <c r="A40" s="9" t="s">
        <v>9</v>
      </c>
      <c r="B40" s="10" t="s">
        <v>14</v>
      </c>
      <c r="C40" s="10" t="s">
        <v>29</v>
      </c>
      <c r="D40" s="10" t="s">
        <v>80</v>
      </c>
      <c r="E40" s="96"/>
      <c r="F40" s="31" t="s">
        <v>66</v>
      </c>
      <c r="G40" s="105">
        <f>SUM(G41)</f>
        <v>68.6</v>
      </c>
    </row>
    <row r="41" spans="1:7" s="3" customFormat="1" ht="24">
      <c r="A41" s="9" t="s">
        <v>9</v>
      </c>
      <c r="B41" s="10" t="s">
        <v>14</v>
      </c>
      <c r="C41" s="10" t="s">
        <v>29</v>
      </c>
      <c r="D41" s="10" t="s">
        <v>78</v>
      </c>
      <c r="E41" s="96"/>
      <c r="F41" s="31" t="s">
        <v>108</v>
      </c>
      <c r="G41" s="105">
        <f>SUM(G42)</f>
        <v>68.6</v>
      </c>
    </row>
    <row r="42" spans="1:7" s="3" customFormat="1" ht="12.75">
      <c r="A42" s="35" t="s">
        <v>9</v>
      </c>
      <c r="B42" s="36" t="s">
        <v>14</v>
      </c>
      <c r="C42" s="36" t="s">
        <v>20</v>
      </c>
      <c r="D42" s="36"/>
      <c r="E42" s="102"/>
      <c r="F42" s="41" t="s">
        <v>16</v>
      </c>
      <c r="G42" s="108">
        <f>SUM(G43)</f>
        <v>68.6</v>
      </c>
    </row>
    <row r="43" spans="1:7" s="3" customFormat="1" ht="36">
      <c r="A43" s="9" t="s">
        <v>9</v>
      </c>
      <c r="B43" s="10" t="s">
        <v>14</v>
      </c>
      <c r="C43" s="10" t="s">
        <v>20</v>
      </c>
      <c r="D43" s="10" t="s">
        <v>81</v>
      </c>
      <c r="E43" s="96"/>
      <c r="F43" s="11" t="s">
        <v>112</v>
      </c>
      <c r="G43" s="15">
        <f>SUM(G44+G46)</f>
        <v>68.6</v>
      </c>
    </row>
    <row r="44" spans="1:7" s="3" customFormat="1" ht="48">
      <c r="A44" s="9" t="s">
        <v>9</v>
      </c>
      <c r="B44" s="10" t="s">
        <v>14</v>
      </c>
      <c r="C44" s="10" t="s">
        <v>20</v>
      </c>
      <c r="D44" s="10" t="s">
        <v>81</v>
      </c>
      <c r="E44" s="131">
        <v>100</v>
      </c>
      <c r="F44" s="132" t="s">
        <v>85</v>
      </c>
      <c r="G44" s="15">
        <f>SUM(G45)</f>
        <v>63.034</v>
      </c>
    </row>
    <row r="45" spans="1:7" s="3" customFormat="1" ht="24">
      <c r="A45" s="9" t="s">
        <v>9</v>
      </c>
      <c r="B45" s="10" t="s">
        <v>14</v>
      </c>
      <c r="C45" s="10" t="s">
        <v>20</v>
      </c>
      <c r="D45" s="10" t="s">
        <v>81</v>
      </c>
      <c r="E45" s="103" t="s">
        <v>33</v>
      </c>
      <c r="F45" s="104" t="s">
        <v>34</v>
      </c>
      <c r="G45" s="15">
        <v>63.034</v>
      </c>
    </row>
    <row r="46" spans="1:7" s="3" customFormat="1" ht="24">
      <c r="A46" s="9" t="s">
        <v>9</v>
      </c>
      <c r="B46" s="10" t="s">
        <v>14</v>
      </c>
      <c r="C46" s="10" t="s">
        <v>20</v>
      </c>
      <c r="D46" s="10" t="s">
        <v>81</v>
      </c>
      <c r="E46" s="103" t="s">
        <v>86</v>
      </c>
      <c r="F46" s="134" t="s">
        <v>87</v>
      </c>
      <c r="G46" s="15">
        <f>SUM(G47)</f>
        <v>5.566</v>
      </c>
    </row>
    <row r="47" spans="1:7" ht="25.5">
      <c r="A47" s="9" t="s">
        <v>9</v>
      </c>
      <c r="B47" s="10" t="s">
        <v>14</v>
      </c>
      <c r="C47" s="10" t="s">
        <v>20</v>
      </c>
      <c r="D47" s="10" t="s">
        <v>81</v>
      </c>
      <c r="E47" s="103" t="s">
        <v>35</v>
      </c>
      <c r="F47" s="95" t="s">
        <v>36</v>
      </c>
      <c r="G47" s="15">
        <v>5.566</v>
      </c>
    </row>
    <row r="48" spans="1:7" ht="24">
      <c r="A48" s="45" t="s">
        <v>9</v>
      </c>
      <c r="B48" s="39" t="s">
        <v>20</v>
      </c>
      <c r="C48" s="39" t="s">
        <v>29</v>
      </c>
      <c r="D48" s="46"/>
      <c r="E48" s="99"/>
      <c r="F48" s="48" t="s">
        <v>37</v>
      </c>
      <c r="G48" s="128">
        <f>SUM(G49)</f>
        <v>115</v>
      </c>
    </row>
    <row r="49" spans="1:7" ht="64.5" customHeight="1">
      <c r="A49" s="9" t="s">
        <v>9</v>
      </c>
      <c r="B49" s="10" t="s">
        <v>20</v>
      </c>
      <c r="C49" s="10" t="s">
        <v>29</v>
      </c>
      <c r="D49" s="10" t="s">
        <v>80</v>
      </c>
      <c r="E49" s="109"/>
      <c r="F49" s="31" t="s">
        <v>66</v>
      </c>
      <c r="G49" s="15">
        <f>SUM(G50)</f>
        <v>115</v>
      </c>
    </row>
    <row r="50" spans="1:7" ht="24">
      <c r="A50" s="9" t="s">
        <v>9</v>
      </c>
      <c r="B50" s="10" t="s">
        <v>20</v>
      </c>
      <c r="C50" s="10" t="s">
        <v>29</v>
      </c>
      <c r="D50" s="10" t="s">
        <v>82</v>
      </c>
      <c r="E50" s="109"/>
      <c r="F50" s="129" t="s">
        <v>109</v>
      </c>
      <c r="G50" s="15">
        <f>SUM(G51)</f>
        <v>115</v>
      </c>
    </row>
    <row r="51" spans="1:7" s="3" customFormat="1" ht="12.75">
      <c r="A51" s="35" t="s">
        <v>9</v>
      </c>
      <c r="B51" s="36" t="s">
        <v>20</v>
      </c>
      <c r="C51" s="36" t="s">
        <v>38</v>
      </c>
      <c r="D51" s="36"/>
      <c r="E51" s="110"/>
      <c r="F51" s="106" t="s">
        <v>39</v>
      </c>
      <c r="G51" s="37">
        <f>SUM(G55+G52)</f>
        <v>115</v>
      </c>
    </row>
    <row r="52" spans="1:7" s="3" customFormat="1" ht="24.75" customHeight="1">
      <c r="A52" s="35" t="s">
        <v>9</v>
      </c>
      <c r="B52" s="36" t="s">
        <v>20</v>
      </c>
      <c r="C52" s="120" t="s">
        <v>38</v>
      </c>
      <c r="D52" s="121" t="s">
        <v>98</v>
      </c>
      <c r="E52" s="57"/>
      <c r="F52" s="56" t="s">
        <v>72</v>
      </c>
      <c r="G52" s="15">
        <f>SUM(G53)</f>
        <v>40</v>
      </c>
    </row>
    <row r="53" spans="1:7" s="3" customFormat="1" ht="24.75" customHeight="1">
      <c r="A53" s="35" t="s">
        <v>9</v>
      </c>
      <c r="B53" s="36" t="s">
        <v>20</v>
      </c>
      <c r="C53" s="120" t="s">
        <v>38</v>
      </c>
      <c r="D53" s="121" t="s">
        <v>98</v>
      </c>
      <c r="E53" s="103" t="s">
        <v>86</v>
      </c>
      <c r="F53" s="134" t="s">
        <v>87</v>
      </c>
      <c r="G53" s="15">
        <f>SUM(G54)</f>
        <v>40</v>
      </c>
    </row>
    <row r="54" spans="1:7" s="3" customFormat="1" ht="25.5">
      <c r="A54" s="35" t="s">
        <v>9</v>
      </c>
      <c r="B54" s="36" t="s">
        <v>20</v>
      </c>
      <c r="C54" s="120" t="s">
        <v>38</v>
      </c>
      <c r="D54" s="121" t="s">
        <v>98</v>
      </c>
      <c r="E54" s="103" t="s">
        <v>35</v>
      </c>
      <c r="F54" s="95" t="s">
        <v>36</v>
      </c>
      <c r="G54" s="15">
        <v>40</v>
      </c>
    </row>
    <row r="55" spans="1:7" s="3" customFormat="1" ht="24">
      <c r="A55" s="9" t="s">
        <v>9</v>
      </c>
      <c r="B55" s="10" t="s">
        <v>20</v>
      </c>
      <c r="C55" s="10" t="s">
        <v>38</v>
      </c>
      <c r="D55" s="121" t="s">
        <v>105</v>
      </c>
      <c r="E55" s="109"/>
      <c r="F55" s="104" t="s">
        <v>58</v>
      </c>
      <c r="G55" s="15">
        <f>SUM(G56)</f>
        <v>75</v>
      </c>
    </row>
    <row r="56" spans="1:7" s="3" customFormat="1" ht="24">
      <c r="A56" s="9" t="s">
        <v>9</v>
      </c>
      <c r="B56" s="10" t="s">
        <v>20</v>
      </c>
      <c r="C56" s="10" t="s">
        <v>38</v>
      </c>
      <c r="D56" s="121" t="s">
        <v>105</v>
      </c>
      <c r="E56" s="103" t="s">
        <v>86</v>
      </c>
      <c r="F56" s="134" t="s">
        <v>87</v>
      </c>
      <c r="G56" s="15">
        <f>SUM(G57)</f>
        <v>75</v>
      </c>
    </row>
    <row r="57" spans="1:7" s="3" customFormat="1" ht="25.5">
      <c r="A57" s="9" t="s">
        <v>9</v>
      </c>
      <c r="B57" s="10" t="s">
        <v>20</v>
      </c>
      <c r="C57" s="10" t="s">
        <v>38</v>
      </c>
      <c r="D57" s="121" t="s">
        <v>105</v>
      </c>
      <c r="E57" s="103" t="s">
        <v>35</v>
      </c>
      <c r="F57" s="95" t="s">
        <v>36</v>
      </c>
      <c r="G57" s="15">
        <v>75</v>
      </c>
    </row>
    <row r="58" spans="1:7" s="3" customFormat="1" ht="15.75" customHeight="1">
      <c r="A58" s="38" t="s">
        <v>9</v>
      </c>
      <c r="B58" s="113" t="s">
        <v>7</v>
      </c>
      <c r="C58" s="113" t="s">
        <v>29</v>
      </c>
      <c r="D58" s="113"/>
      <c r="E58" s="114"/>
      <c r="F58" s="116" t="s">
        <v>67</v>
      </c>
      <c r="G58" s="49">
        <f aca="true" t="shared" si="0" ref="G58:G63">SUM(G59)</f>
        <v>376.057</v>
      </c>
    </row>
    <row r="59" spans="1:7" s="3" customFormat="1" ht="60.75" customHeight="1">
      <c r="A59" s="9" t="s">
        <v>9</v>
      </c>
      <c r="B59" s="10" t="s">
        <v>7</v>
      </c>
      <c r="C59" s="10" t="s">
        <v>29</v>
      </c>
      <c r="D59" s="10" t="s">
        <v>80</v>
      </c>
      <c r="E59" s="103"/>
      <c r="F59" s="31" t="s">
        <v>66</v>
      </c>
      <c r="G59" s="15">
        <f t="shared" si="0"/>
        <v>376.057</v>
      </c>
    </row>
    <row r="60" spans="1:7" s="3" customFormat="1" ht="25.5" customHeight="1">
      <c r="A60" s="9" t="s">
        <v>9</v>
      </c>
      <c r="B60" s="10" t="s">
        <v>7</v>
      </c>
      <c r="C60" s="10" t="s">
        <v>29</v>
      </c>
      <c r="D60" s="10" t="s">
        <v>83</v>
      </c>
      <c r="E60" s="103"/>
      <c r="F60" s="129" t="s">
        <v>110</v>
      </c>
      <c r="G60" s="15">
        <f t="shared" si="0"/>
        <v>376.057</v>
      </c>
    </row>
    <row r="61" spans="1:7" s="3" customFormat="1" ht="12.75">
      <c r="A61" s="9" t="s">
        <v>9</v>
      </c>
      <c r="B61" s="10" t="s">
        <v>7</v>
      </c>
      <c r="C61" s="10" t="s">
        <v>68</v>
      </c>
      <c r="D61" s="10"/>
      <c r="E61" s="103"/>
      <c r="F61" s="143" t="s">
        <v>69</v>
      </c>
      <c r="G61" s="15">
        <f t="shared" si="0"/>
        <v>376.057</v>
      </c>
    </row>
    <row r="62" spans="1:7" s="3" customFormat="1" ht="25.5">
      <c r="A62" s="9" t="s">
        <v>9</v>
      </c>
      <c r="B62" s="10" t="s">
        <v>7</v>
      </c>
      <c r="C62" s="10" t="s">
        <v>68</v>
      </c>
      <c r="D62" s="10" t="s">
        <v>99</v>
      </c>
      <c r="E62" s="103"/>
      <c r="F62" s="95" t="s">
        <v>70</v>
      </c>
      <c r="G62" s="15">
        <f t="shared" si="0"/>
        <v>376.057</v>
      </c>
    </row>
    <row r="63" spans="1:7" s="3" customFormat="1" ht="25.5" customHeight="1">
      <c r="A63" s="9" t="s">
        <v>9</v>
      </c>
      <c r="B63" s="10" t="s">
        <v>7</v>
      </c>
      <c r="C63" s="10" t="s">
        <v>68</v>
      </c>
      <c r="D63" s="10" t="s">
        <v>99</v>
      </c>
      <c r="E63" s="103" t="s">
        <v>86</v>
      </c>
      <c r="F63" s="134" t="s">
        <v>87</v>
      </c>
      <c r="G63" s="15">
        <f t="shared" si="0"/>
        <v>376.057</v>
      </c>
    </row>
    <row r="64" spans="1:8" s="3" customFormat="1" ht="25.5">
      <c r="A64" s="9" t="s">
        <v>9</v>
      </c>
      <c r="B64" s="10" t="s">
        <v>7</v>
      </c>
      <c r="C64" s="10" t="s">
        <v>68</v>
      </c>
      <c r="D64" s="10" t="s">
        <v>99</v>
      </c>
      <c r="E64" s="103" t="s">
        <v>35</v>
      </c>
      <c r="F64" s="95" t="s">
        <v>36</v>
      </c>
      <c r="G64" s="15">
        <v>376.057</v>
      </c>
      <c r="H64" s="150">
        <v>206.4</v>
      </c>
    </row>
    <row r="65" spans="1:7" ht="12.75">
      <c r="A65" s="38" t="s">
        <v>9</v>
      </c>
      <c r="B65" s="39" t="s">
        <v>17</v>
      </c>
      <c r="C65" s="39" t="s">
        <v>29</v>
      </c>
      <c r="D65" s="46"/>
      <c r="E65" s="100"/>
      <c r="F65" s="55" t="s">
        <v>18</v>
      </c>
      <c r="G65" s="52">
        <f>SUM(G66)</f>
        <v>553</v>
      </c>
    </row>
    <row r="66" spans="1:7" ht="54.75" customHeight="1">
      <c r="A66" s="9" t="s">
        <v>9</v>
      </c>
      <c r="B66" s="10" t="s">
        <v>17</v>
      </c>
      <c r="C66" s="10" t="s">
        <v>29</v>
      </c>
      <c r="D66" s="10" t="s">
        <v>80</v>
      </c>
      <c r="E66" s="141"/>
      <c r="F66" s="31" t="s">
        <v>66</v>
      </c>
      <c r="G66" s="18">
        <f>SUM(G67)</f>
        <v>553</v>
      </c>
    </row>
    <row r="67" spans="1:7" ht="25.5">
      <c r="A67" s="9" t="s">
        <v>9</v>
      </c>
      <c r="B67" s="10" t="s">
        <v>17</v>
      </c>
      <c r="C67" s="10" t="s">
        <v>29</v>
      </c>
      <c r="D67" s="10" t="s">
        <v>83</v>
      </c>
      <c r="E67" s="141"/>
      <c r="F67" s="144" t="s">
        <v>111</v>
      </c>
      <c r="G67" s="18">
        <f>SUM(G68)</f>
        <v>553</v>
      </c>
    </row>
    <row r="68" spans="1:7" s="3" customFormat="1" ht="12.75">
      <c r="A68" s="35" t="s">
        <v>9</v>
      </c>
      <c r="B68" s="36" t="s">
        <v>17</v>
      </c>
      <c r="C68" s="36" t="s">
        <v>20</v>
      </c>
      <c r="D68" s="36"/>
      <c r="E68" s="102"/>
      <c r="F68" s="41" t="s">
        <v>21</v>
      </c>
      <c r="G68" s="140">
        <f>SUM(G69+G75+G72+G78)</f>
        <v>553</v>
      </c>
    </row>
    <row r="69" spans="1:7" ht="24">
      <c r="A69" s="9" t="s">
        <v>9</v>
      </c>
      <c r="B69" s="10" t="s">
        <v>17</v>
      </c>
      <c r="C69" s="10" t="s">
        <v>20</v>
      </c>
      <c r="D69" s="10" t="s">
        <v>100</v>
      </c>
      <c r="E69" s="16"/>
      <c r="F69" s="11" t="s">
        <v>59</v>
      </c>
      <c r="G69" s="18">
        <f>G70</f>
        <v>242</v>
      </c>
    </row>
    <row r="70" spans="1:7" ht="24">
      <c r="A70" s="9" t="s">
        <v>9</v>
      </c>
      <c r="B70" s="10" t="s">
        <v>17</v>
      </c>
      <c r="C70" s="10" t="s">
        <v>20</v>
      </c>
      <c r="D70" s="10" t="s">
        <v>100</v>
      </c>
      <c r="E70" s="103" t="s">
        <v>86</v>
      </c>
      <c r="F70" s="134" t="s">
        <v>87</v>
      </c>
      <c r="G70" s="18">
        <f>SUM(G71)</f>
        <v>242</v>
      </c>
    </row>
    <row r="71" spans="1:7" ht="25.5">
      <c r="A71" s="9" t="s">
        <v>9</v>
      </c>
      <c r="B71" s="10" t="s">
        <v>17</v>
      </c>
      <c r="C71" s="10" t="s">
        <v>20</v>
      </c>
      <c r="D71" s="10" t="s">
        <v>100</v>
      </c>
      <c r="E71" s="103" t="s">
        <v>35</v>
      </c>
      <c r="F71" s="95" t="s">
        <v>36</v>
      </c>
      <c r="G71" s="18">
        <v>242</v>
      </c>
    </row>
    <row r="72" spans="1:7" ht="24">
      <c r="A72" s="9" t="s">
        <v>9</v>
      </c>
      <c r="B72" s="123" t="s">
        <v>17</v>
      </c>
      <c r="C72" s="123" t="s">
        <v>20</v>
      </c>
      <c r="D72" s="118" t="s">
        <v>101</v>
      </c>
      <c r="E72" s="124"/>
      <c r="F72" s="117" t="s">
        <v>71</v>
      </c>
      <c r="G72" s="125">
        <f>SUM(G73)</f>
        <v>30</v>
      </c>
    </row>
    <row r="73" spans="1:7" ht="24">
      <c r="A73" s="9" t="s">
        <v>9</v>
      </c>
      <c r="B73" s="10" t="s">
        <v>17</v>
      </c>
      <c r="C73" s="10" t="s">
        <v>20</v>
      </c>
      <c r="D73" s="118" t="s">
        <v>101</v>
      </c>
      <c r="E73" s="103" t="s">
        <v>86</v>
      </c>
      <c r="F73" s="134" t="s">
        <v>87</v>
      </c>
      <c r="G73" s="125">
        <f>SUM(G74)</f>
        <v>30</v>
      </c>
    </row>
    <row r="74" spans="1:7" ht="25.5">
      <c r="A74" s="9" t="s">
        <v>9</v>
      </c>
      <c r="B74" s="10" t="s">
        <v>17</v>
      </c>
      <c r="C74" s="10" t="s">
        <v>20</v>
      </c>
      <c r="D74" s="118" t="s">
        <v>101</v>
      </c>
      <c r="E74" s="103" t="s">
        <v>35</v>
      </c>
      <c r="F74" s="95" t="s">
        <v>36</v>
      </c>
      <c r="G74" s="18">
        <v>30</v>
      </c>
    </row>
    <row r="75" spans="1:7" ht="34.5" customHeight="1">
      <c r="A75" s="9" t="s">
        <v>9</v>
      </c>
      <c r="B75" s="10" t="s">
        <v>17</v>
      </c>
      <c r="C75" s="10" t="s">
        <v>20</v>
      </c>
      <c r="D75" s="10" t="s">
        <v>102</v>
      </c>
      <c r="E75" s="96"/>
      <c r="F75" s="17" t="s">
        <v>60</v>
      </c>
      <c r="G75" s="18">
        <f>SUM(G76)</f>
        <v>81</v>
      </c>
    </row>
    <row r="76" spans="1:7" ht="24.75" customHeight="1">
      <c r="A76" s="9" t="s">
        <v>9</v>
      </c>
      <c r="B76" s="10" t="s">
        <v>17</v>
      </c>
      <c r="C76" s="10" t="s">
        <v>20</v>
      </c>
      <c r="D76" s="10" t="s">
        <v>102</v>
      </c>
      <c r="E76" s="103" t="s">
        <v>86</v>
      </c>
      <c r="F76" s="134" t="s">
        <v>87</v>
      </c>
      <c r="G76" s="18">
        <f>SUM(G77)</f>
        <v>81</v>
      </c>
    </row>
    <row r="77" spans="1:7" ht="27" customHeight="1">
      <c r="A77" s="9" t="s">
        <v>9</v>
      </c>
      <c r="B77" s="10" t="s">
        <v>17</v>
      </c>
      <c r="C77" s="10" t="s">
        <v>20</v>
      </c>
      <c r="D77" s="10" t="s">
        <v>102</v>
      </c>
      <c r="E77" s="103" t="s">
        <v>35</v>
      </c>
      <c r="F77" s="95" t="s">
        <v>36</v>
      </c>
      <c r="G77" s="18">
        <v>81</v>
      </c>
    </row>
    <row r="78" spans="1:7" ht="26.25" customHeight="1">
      <c r="A78" s="9" t="s">
        <v>9</v>
      </c>
      <c r="B78" s="10" t="s">
        <v>17</v>
      </c>
      <c r="C78" s="10" t="s">
        <v>20</v>
      </c>
      <c r="D78" s="142" t="s">
        <v>104</v>
      </c>
      <c r="E78" s="103"/>
      <c r="F78" s="95" t="s">
        <v>107</v>
      </c>
      <c r="G78" s="18">
        <f>SUM(G79)</f>
        <v>200</v>
      </c>
    </row>
    <row r="79" spans="1:7" ht="24.75" customHeight="1">
      <c r="A79" s="9" t="s">
        <v>9</v>
      </c>
      <c r="B79" s="10" t="s">
        <v>17</v>
      </c>
      <c r="C79" s="10" t="s">
        <v>20</v>
      </c>
      <c r="D79" s="142" t="s">
        <v>104</v>
      </c>
      <c r="E79" s="103" t="s">
        <v>86</v>
      </c>
      <c r="F79" s="134" t="s">
        <v>87</v>
      </c>
      <c r="G79" s="18">
        <f>SUM(G80)</f>
        <v>200</v>
      </c>
    </row>
    <row r="80" spans="1:7" ht="27" customHeight="1">
      <c r="A80" s="9" t="s">
        <v>9</v>
      </c>
      <c r="B80" s="10" t="s">
        <v>17</v>
      </c>
      <c r="C80" s="10" t="s">
        <v>20</v>
      </c>
      <c r="D80" s="142" t="s">
        <v>104</v>
      </c>
      <c r="E80" s="103" t="s">
        <v>35</v>
      </c>
      <c r="F80" s="95" t="s">
        <v>36</v>
      </c>
      <c r="G80" s="18">
        <v>200</v>
      </c>
    </row>
    <row r="81" spans="1:7" ht="27.75" customHeight="1">
      <c r="A81" s="45" t="s">
        <v>9</v>
      </c>
      <c r="B81" s="39" t="s">
        <v>28</v>
      </c>
      <c r="C81" s="39" t="s">
        <v>29</v>
      </c>
      <c r="D81" s="46"/>
      <c r="E81" s="100"/>
      <c r="F81" s="62" t="s">
        <v>30</v>
      </c>
      <c r="G81" s="63">
        <f aca="true" t="shared" si="1" ref="G81:G86">SUM(G82)</f>
        <v>26.8</v>
      </c>
    </row>
    <row r="82" spans="1:7" ht="53.25" customHeight="1">
      <c r="A82" s="9" t="s">
        <v>9</v>
      </c>
      <c r="B82" s="10" t="s">
        <v>28</v>
      </c>
      <c r="C82" s="10" t="s">
        <v>29</v>
      </c>
      <c r="D82" s="10" t="s">
        <v>80</v>
      </c>
      <c r="E82" s="101"/>
      <c r="F82" s="31" t="s">
        <v>66</v>
      </c>
      <c r="G82" s="18">
        <f t="shared" si="1"/>
        <v>26.8</v>
      </c>
    </row>
    <row r="83" spans="1:7" ht="24">
      <c r="A83" s="9" t="s">
        <v>9</v>
      </c>
      <c r="B83" s="10" t="s">
        <v>28</v>
      </c>
      <c r="C83" s="10" t="s">
        <v>29</v>
      </c>
      <c r="D83" s="10" t="s">
        <v>78</v>
      </c>
      <c r="E83" s="101"/>
      <c r="F83" s="146" t="s">
        <v>108</v>
      </c>
      <c r="G83" s="18">
        <f t="shared" si="1"/>
        <v>26.8</v>
      </c>
    </row>
    <row r="84" spans="1:7" ht="12.75">
      <c r="A84" s="35" t="s">
        <v>9</v>
      </c>
      <c r="B84" s="36" t="s">
        <v>28</v>
      </c>
      <c r="C84" s="36" t="s">
        <v>20</v>
      </c>
      <c r="D84" s="36"/>
      <c r="E84" s="102"/>
      <c r="F84" s="145" t="s">
        <v>61</v>
      </c>
      <c r="G84" s="18">
        <f t="shared" si="1"/>
        <v>26.8</v>
      </c>
    </row>
    <row r="85" spans="1:16" ht="24">
      <c r="A85" s="9" t="s">
        <v>9</v>
      </c>
      <c r="B85" s="10" t="s">
        <v>28</v>
      </c>
      <c r="C85" s="10" t="s">
        <v>20</v>
      </c>
      <c r="D85" s="10" t="s">
        <v>103</v>
      </c>
      <c r="E85" s="96"/>
      <c r="F85" s="56" t="s">
        <v>93</v>
      </c>
      <c r="G85" s="18">
        <f t="shared" si="1"/>
        <v>26.8</v>
      </c>
      <c r="H85" s="59"/>
      <c r="I85" s="59"/>
      <c r="J85" s="59"/>
      <c r="K85" s="59"/>
      <c r="L85" s="59"/>
      <c r="M85" s="59"/>
      <c r="N85" s="59"/>
      <c r="O85" s="59"/>
      <c r="P85" s="59"/>
    </row>
    <row r="86" spans="1:16" ht="12.75">
      <c r="A86" s="60" t="s">
        <v>9</v>
      </c>
      <c r="B86" s="56">
        <v>14</v>
      </c>
      <c r="C86" s="10" t="s">
        <v>20</v>
      </c>
      <c r="D86" s="10" t="s">
        <v>103</v>
      </c>
      <c r="E86" s="96" t="s">
        <v>89</v>
      </c>
      <c r="F86" s="132" t="s">
        <v>90</v>
      </c>
      <c r="G86" s="18">
        <f t="shared" si="1"/>
        <v>26.8</v>
      </c>
      <c r="H86" s="59"/>
      <c r="I86" s="59"/>
      <c r="J86" s="59"/>
      <c r="K86" s="59"/>
      <c r="L86" s="59"/>
      <c r="M86" s="59"/>
      <c r="N86" s="59"/>
      <c r="O86" s="59"/>
      <c r="P86" s="59"/>
    </row>
    <row r="87" spans="1:7" ht="12.75">
      <c r="A87" s="60" t="s">
        <v>9</v>
      </c>
      <c r="B87" s="56">
        <v>14</v>
      </c>
      <c r="C87" s="10" t="s">
        <v>20</v>
      </c>
      <c r="D87" s="10" t="s">
        <v>103</v>
      </c>
      <c r="E87" s="111">
        <v>540</v>
      </c>
      <c r="F87" s="56" t="s">
        <v>22</v>
      </c>
      <c r="G87" s="18">
        <v>26.8</v>
      </c>
    </row>
    <row r="88" spans="1:7" ht="12.75">
      <c r="A88" s="61"/>
      <c r="B88" s="54"/>
      <c r="C88" s="54"/>
      <c r="D88" s="54"/>
      <c r="E88" s="54"/>
      <c r="F88" s="12" t="s">
        <v>23</v>
      </c>
      <c r="G88" s="19">
        <f>SUM(G81+G65+G48+G39+G9+G58)</f>
        <v>2704.0069999999996</v>
      </c>
    </row>
  </sheetData>
  <sheetProtection/>
  <mergeCells count="10">
    <mergeCell ref="F1:G1"/>
    <mergeCell ref="F5:F6"/>
    <mergeCell ref="G5:G6"/>
    <mergeCell ref="F2:G2"/>
    <mergeCell ref="A5:A6"/>
    <mergeCell ref="B5:B6"/>
    <mergeCell ref="A3:G3"/>
    <mergeCell ref="E5:E6"/>
    <mergeCell ref="C5:C6"/>
    <mergeCell ref="D5:D6"/>
  </mergeCells>
  <printOptions/>
  <pageMargins left="0.7874015748031497" right="0.1968503937007874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H7" sqref="H7"/>
    </sheetView>
  </sheetViews>
  <sheetFormatPr defaultColWidth="8.140625" defaultRowHeight="12.75"/>
  <cols>
    <col min="1" max="1" width="12.00390625" style="0" customWidth="1"/>
    <col min="2" max="2" width="6.00390625" style="0" customWidth="1"/>
    <col min="3" max="3" width="57.28125" style="0" customWidth="1"/>
    <col min="4" max="4" width="14.00390625" style="0" customWidth="1"/>
  </cols>
  <sheetData>
    <row r="1" spans="1:4" ht="12.75">
      <c r="A1" s="5"/>
      <c r="B1" s="5"/>
      <c r="C1" s="168" t="s">
        <v>118</v>
      </c>
      <c r="D1" s="168"/>
    </row>
    <row r="2" spans="1:4" ht="57.75" customHeight="1">
      <c r="A2" s="5"/>
      <c r="B2" s="5"/>
      <c r="C2" s="159" t="s">
        <v>120</v>
      </c>
      <c r="D2" s="159"/>
    </row>
    <row r="3" spans="1:4" ht="12.75">
      <c r="A3" s="158" t="s">
        <v>77</v>
      </c>
      <c r="B3" s="176"/>
      <c r="C3" s="176"/>
      <c r="D3" s="176"/>
    </row>
    <row r="4" spans="1:4" s="1" customFormat="1" ht="65.25" customHeight="1">
      <c r="A4" s="176"/>
      <c r="B4" s="176"/>
      <c r="C4" s="176"/>
      <c r="D4" s="176"/>
    </row>
    <row r="5" spans="1:4" ht="12.75">
      <c r="A5" s="5"/>
      <c r="B5" s="5"/>
      <c r="C5" s="5"/>
      <c r="D5" s="5" t="s">
        <v>8</v>
      </c>
    </row>
    <row r="6" spans="1:4" ht="12.75" customHeight="1">
      <c r="A6" s="171" t="s">
        <v>50</v>
      </c>
      <c r="B6" s="169" t="s">
        <v>62</v>
      </c>
      <c r="C6" s="171" t="s">
        <v>27</v>
      </c>
      <c r="D6" s="173" t="s">
        <v>4</v>
      </c>
    </row>
    <row r="7" spans="1:4" ht="12.75">
      <c r="A7" s="172"/>
      <c r="B7" s="170"/>
      <c r="C7" s="172"/>
      <c r="D7" s="174"/>
    </row>
    <row r="8" spans="1:4" ht="12.75">
      <c r="A8" s="7">
        <v>4</v>
      </c>
      <c r="B8" s="6" t="s">
        <v>51</v>
      </c>
      <c r="C8" s="7">
        <v>6</v>
      </c>
      <c r="D8" s="40">
        <v>7</v>
      </c>
    </row>
    <row r="9" spans="1:4" ht="57" customHeight="1">
      <c r="A9" s="10"/>
      <c r="B9" s="10"/>
      <c r="C9" s="20" t="s">
        <v>66</v>
      </c>
      <c r="D9" s="14">
        <f>SUM(D10+D16+D22+D25)</f>
        <v>2703.007</v>
      </c>
    </row>
    <row r="10" spans="1:4" ht="24">
      <c r="A10" s="69" t="s">
        <v>78</v>
      </c>
      <c r="B10" s="69" t="s">
        <v>9</v>
      </c>
      <c r="C10" s="65" t="s">
        <v>108</v>
      </c>
      <c r="D10" s="70">
        <f>SUM(D11:D15)</f>
        <v>135.15</v>
      </c>
    </row>
    <row r="11" spans="1:4" ht="24">
      <c r="A11" s="10" t="s">
        <v>94</v>
      </c>
      <c r="B11" s="36" t="s">
        <v>9</v>
      </c>
      <c r="C11" s="11" t="s">
        <v>52</v>
      </c>
      <c r="D11" s="14">
        <f>SUM(Вед!G13)</f>
        <v>35.1</v>
      </c>
    </row>
    <row r="12" spans="1:4" ht="25.5">
      <c r="A12" s="5" t="s">
        <v>114</v>
      </c>
      <c r="B12" s="156" t="s">
        <v>9</v>
      </c>
      <c r="C12" s="95" t="s">
        <v>113</v>
      </c>
      <c r="D12" s="14">
        <f>SUM(Вед!G36)</f>
        <v>4.5</v>
      </c>
    </row>
    <row r="13" spans="1:4" s="3" customFormat="1" ht="36">
      <c r="A13" s="10" t="s">
        <v>81</v>
      </c>
      <c r="B13" s="36" t="s">
        <v>9</v>
      </c>
      <c r="C13" s="11" t="s">
        <v>112</v>
      </c>
      <c r="D13" s="15">
        <f>SUM(Вед!G43)</f>
        <v>68.6</v>
      </c>
    </row>
    <row r="14" spans="1:4" s="3" customFormat="1" ht="60">
      <c r="A14" s="10" t="s">
        <v>79</v>
      </c>
      <c r="B14" s="36" t="s">
        <v>9</v>
      </c>
      <c r="C14" s="11" t="s">
        <v>64</v>
      </c>
      <c r="D14" s="15">
        <f>SUM(Вед!G33)</f>
        <v>0.15</v>
      </c>
    </row>
    <row r="15" spans="1:15" ht="24">
      <c r="A15" s="10" t="s">
        <v>103</v>
      </c>
      <c r="B15" s="36" t="s">
        <v>9</v>
      </c>
      <c r="C15" s="56" t="s">
        <v>93</v>
      </c>
      <c r="D15" s="18">
        <f>SUM(Вед!G85)</f>
        <v>26.8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4" s="3" customFormat="1" ht="25.5">
      <c r="A16" s="69" t="s">
        <v>83</v>
      </c>
      <c r="B16" s="69" t="s">
        <v>9</v>
      </c>
      <c r="C16" s="66" t="s">
        <v>111</v>
      </c>
      <c r="D16" s="43">
        <f>SUM(D17:D21)</f>
        <v>929.057</v>
      </c>
    </row>
    <row r="17" spans="1:4" ht="24">
      <c r="A17" s="10" t="s">
        <v>100</v>
      </c>
      <c r="B17" s="36" t="s">
        <v>9</v>
      </c>
      <c r="C17" s="11" t="s">
        <v>59</v>
      </c>
      <c r="D17" s="18">
        <f>SUM(Вед!G69)</f>
        <v>242</v>
      </c>
    </row>
    <row r="18" spans="1:4" ht="24">
      <c r="A18" s="118" t="s">
        <v>101</v>
      </c>
      <c r="B18" s="119" t="s">
        <v>9</v>
      </c>
      <c r="C18" s="117" t="s">
        <v>71</v>
      </c>
      <c r="D18" s="18">
        <f>SUM(Вед!G72)</f>
        <v>30</v>
      </c>
    </row>
    <row r="19" spans="1:4" ht="36" customHeight="1">
      <c r="A19" s="10" t="s">
        <v>102</v>
      </c>
      <c r="B19" s="36" t="s">
        <v>9</v>
      </c>
      <c r="C19" s="17" t="s">
        <v>60</v>
      </c>
      <c r="D19" s="18">
        <f>SUM(Вед!G75)</f>
        <v>81</v>
      </c>
    </row>
    <row r="20" spans="1:4" ht="25.5" customHeight="1">
      <c r="A20" s="10" t="s">
        <v>99</v>
      </c>
      <c r="B20" s="36" t="s">
        <v>9</v>
      </c>
      <c r="C20" s="95" t="s">
        <v>70</v>
      </c>
      <c r="D20" s="18">
        <f>SUM(Вед!G62)</f>
        <v>376.057</v>
      </c>
    </row>
    <row r="21" spans="1:4" ht="26.25" customHeight="1">
      <c r="A21" s="142" t="s">
        <v>104</v>
      </c>
      <c r="B21" s="36" t="s">
        <v>9</v>
      </c>
      <c r="C21" s="95" t="s">
        <v>106</v>
      </c>
      <c r="D21" s="18">
        <f>SUM(Вед!G78)</f>
        <v>200</v>
      </c>
    </row>
    <row r="22" spans="1:4" ht="24">
      <c r="A22" s="69" t="s">
        <v>82</v>
      </c>
      <c r="B22" s="69" t="s">
        <v>9</v>
      </c>
      <c r="C22" s="67" t="s">
        <v>109</v>
      </c>
      <c r="D22" s="43">
        <f>SUM(D23:D24)</f>
        <v>115</v>
      </c>
    </row>
    <row r="23" spans="1:4" ht="24">
      <c r="A23" s="121" t="s">
        <v>98</v>
      </c>
      <c r="B23" s="130">
        <v>701</v>
      </c>
      <c r="C23" s="56" t="s">
        <v>72</v>
      </c>
      <c r="D23" s="15">
        <f>SUM(Вед!G54)</f>
        <v>40</v>
      </c>
    </row>
    <row r="24" spans="1:4" s="3" customFormat="1" ht="24">
      <c r="A24" s="10" t="s">
        <v>105</v>
      </c>
      <c r="B24" s="36" t="s">
        <v>9</v>
      </c>
      <c r="C24" s="22" t="s">
        <v>58</v>
      </c>
      <c r="D24" s="15">
        <f>SUM(Вед!G55)</f>
        <v>75</v>
      </c>
    </row>
    <row r="25" spans="1:4" ht="12.75">
      <c r="A25" s="69" t="s">
        <v>78</v>
      </c>
      <c r="B25" s="69" t="s">
        <v>9</v>
      </c>
      <c r="C25" s="68" t="s">
        <v>63</v>
      </c>
      <c r="D25" s="53">
        <f>SUM(D26:D27)</f>
        <v>1523.8</v>
      </c>
    </row>
    <row r="26" spans="1:4" ht="24">
      <c r="A26" s="36" t="s">
        <v>95</v>
      </c>
      <c r="B26" s="36" t="s">
        <v>9</v>
      </c>
      <c r="C26" s="11" t="s">
        <v>55</v>
      </c>
      <c r="D26" s="15">
        <f>SUM(Вед!G18)</f>
        <v>1008.8</v>
      </c>
    </row>
    <row r="27" spans="1:4" ht="24">
      <c r="A27" s="36" t="s">
        <v>96</v>
      </c>
      <c r="B27" s="36" t="s">
        <v>9</v>
      </c>
      <c r="C27" s="11" t="s">
        <v>56</v>
      </c>
      <c r="D27" s="15">
        <f>SUM(Вед!G23)</f>
        <v>515</v>
      </c>
    </row>
    <row r="28" spans="1:4" ht="36">
      <c r="A28" s="94" t="s">
        <v>84</v>
      </c>
      <c r="B28" s="36"/>
      <c r="C28" s="149" t="s">
        <v>73</v>
      </c>
      <c r="D28" s="15">
        <f>SUM(D29)</f>
        <v>1</v>
      </c>
    </row>
    <row r="29" spans="1:4" ht="12.75">
      <c r="A29" s="10" t="s">
        <v>97</v>
      </c>
      <c r="B29" s="103" t="s">
        <v>9</v>
      </c>
      <c r="C29" s="104" t="s">
        <v>26</v>
      </c>
      <c r="D29" s="18">
        <f>SUM(Вед!G28)</f>
        <v>1</v>
      </c>
    </row>
    <row r="30" spans="1:4" ht="12.75">
      <c r="A30" s="57"/>
      <c r="B30" s="57"/>
      <c r="C30" s="12" t="s">
        <v>23</v>
      </c>
      <c r="D30" s="19">
        <f>SUM(D9+D28)</f>
        <v>2704.007</v>
      </c>
    </row>
  </sheetData>
  <sheetProtection/>
  <mergeCells count="7">
    <mergeCell ref="C1:D1"/>
    <mergeCell ref="C2:D2"/>
    <mergeCell ref="C6:C7"/>
    <mergeCell ref="D6:D7"/>
    <mergeCell ref="A3:D4"/>
    <mergeCell ref="A6:A7"/>
    <mergeCell ref="B6:B7"/>
  </mergeCells>
  <printOptions/>
  <pageMargins left="0.7874015748031497" right="0.1968503937007874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</dc:creator>
  <cp:keywords/>
  <dc:description/>
  <cp:lastModifiedBy>Admin</cp:lastModifiedBy>
  <cp:lastPrinted>2016-02-24T08:39:05Z</cp:lastPrinted>
  <dcterms:created xsi:type="dcterms:W3CDTF">2002-11-18T08:10:53Z</dcterms:created>
  <dcterms:modified xsi:type="dcterms:W3CDTF">2016-02-29T06:52:42Z</dcterms:modified>
  <cp:category/>
  <cp:version/>
  <cp:contentType/>
  <cp:contentStatus/>
</cp:coreProperties>
</file>