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9720" windowHeight="6045" activeTab="0"/>
  </bookViews>
  <sheets>
    <sheet name="РП" sheetId="1" r:id="rId1"/>
    <sheet name="МП" sheetId="2" r:id="rId2"/>
  </sheets>
  <externalReferences>
    <externalReference r:id="rId5"/>
    <externalReference r:id="rId6"/>
  </externalReferences>
  <definedNames>
    <definedName name="_xlnm.Print_Titles" localSheetId="1">'МП'!$9:$9</definedName>
    <definedName name="_xlnm.Print_Area" localSheetId="1">'МП'!$A$1:$E$33</definedName>
    <definedName name="_xlnm.Print_Area" localSheetId="0">'РП'!$A$1:$F$25</definedName>
  </definedNames>
  <calcPr fullCalcOnLoad="1"/>
</workbook>
</file>

<file path=xl/sharedStrings.xml><?xml version="1.0" encoding="utf-8"?>
<sst xmlns="http://schemas.openxmlformats.org/spreadsheetml/2006/main" count="143" uniqueCount="99">
  <si>
    <t>Общегосударственные вопросы</t>
  </si>
  <si>
    <t>01</t>
  </si>
  <si>
    <t>04</t>
  </si>
  <si>
    <t>тыс. руб.</t>
  </si>
  <si>
    <t>701</t>
  </si>
  <si>
    <t>№ п/п</t>
  </si>
  <si>
    <t>2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</si>
  <si>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</si>
  <si>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</si>
  <si>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</si>
  <si>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</si>
  <si>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</si>
  <si>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</si>
  <si>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</si>
  <si>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</si>
  <si>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ВСЕГО</t>
  </si>
  <si>
    <t>Резервные фонды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</si>
  <si>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</si>
  <si>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</si>
  <si>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</si>
  <si>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</si>
  <si>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</si>
  <si>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</si>
  <si>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</si>
  <si>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</si>
  <si>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</si>
  <si>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(в тыс. руб.)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</si>
  <si>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</si>
  <si>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</si>
  <si>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</si>
  <si>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</si>
  <si>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</si>
  <si>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</si>
  <si>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</si>
  <si>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</si>
  <si>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</si>
  <si>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</si>
  <si>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</si>
  <si>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</si>
  <si>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</si>
  <si>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 xml:space="preserve">Расходы на обеспечение вывоза  бытовых отходов на территории Беляницкого сельского поселения Сонковского района </t>
  </si>
  <si>
    <t>ППП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</si>
  <si>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</si>
  <si>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</si>
  <si>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2014-2017 годы"
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</si>
  <si>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</si>
  <si>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</si>
  <si>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</si>
  <si>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</si>
  <si>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обеспечение финансирования содержания мест захоронений</t>
  </si>
  <si>
    <t xml:space="preserve">                                                    Приложение 3</t>
  </si>
  <si>
    <t>Приложение 4</t>
  </si>
  <si>
    <t>1110000000</t>
  </si>
  <si>
    <t>Подпрограмма  1 "Повышение эффективности муниципального управления"</t>
  </si>
  <si>
    <t>111025118О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</si>
  <si>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</si>
  <si>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>111021054О</t>
  </si>
  <si>
    <t>111044001О</t>
  </si>
  <si>
    <t xml:space="preserve">Расходы на финансовое обеспечение расходов на осуществление переданных полномочий </t>
  </si>
  <si>
    <t>1120000000</t>
  </si>
  <si>
    <t>Подпрограмма 2  "Создание условий для обеспечения жизнедеятельности населения поселения"</t>
  </si>
  <si>
    <t>112014002Б</t>
  </si>
  <si>
    <t>112024003Б</t>
  </si>
  <si>
    <t>112024004Б</t>
  </si>
  <si>
    <t>112044002Б</t>
  </si>
  <si>
    <t>1130000000</t>
  </si>
  <si>
    <t>Подпрограмма 3 "Обеспечение первичных мер пожарной безопасности в границах населенных пунктов поселения"</t>
  </si>
  <si>
    <t>113014002Б</t>
  </si>
  <si>
    <t>Расходы на финансовое обеспечение  первичных мер пожарной безопасности в границах населенных пунктов поселения</t>
  </si>
  <si>
    <t>113024002Б</t>
  </si>
  <si>
    <t>119014012С</t>
  </si>
  <si>
    <t>119014013С</t>
  </si>
  <si>
    <t>9900000000</t>
  </si>
  <si>
    <t>Расходы, не включенные в муниципальные программы Беляницкого сельского поселения Сонковского района Тверской области</t>
  </si>
  <si>
    <t>992004000А</t>
  </si>
  <si>
    <t>Резервные фонды местных администраций</t>
  </si>
  <si>
    <t xml:space="preserve">Распределение бюджетных ассигнований местного бюджета по разделам и подразделам классификации расходов бюджетов на 2017 год 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</si>
  <si>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местного бюджета и целевым статьям (муниципальным программам и непрограммным направлениям деятельности)  классификации расходов бюджетов на 2017 год</t>
  </si>
  <si>
    <t>111034003Б</t>
  </si>
  <si>
    <t>Финансовое обеспечение финансирования расходов на разработку документов территориального планирования</t>
  </si>
  <si>
    <t>112014001Б</t>
  </si>
  <si>
    <t>Расходы на финансовое обеспечение строительства и ремонта колодцев в  населенных пунктах поселения</t>
  </si>
  <si>
    <t>Коммунальное хозяйство</t>
  </si>
  <si>
    <t>111021057О</t>
  </si>
  <si>
    <t>Расходы по организации деятельности по сбору (в т.ч. раздельному сбору), транспортированию, обработке, утилизации, обезвреживанию, захоронению твердых коммунальных отходов</t>
  </si>
  <si>
    <t>111034001Б</t>
  </si>
  <si>
    <t>Расходы на обеспечение системы учета объектов собственности муниципального образования</t>
  </si>
  <si>
    <t>112014003Б</t>
  </si>
  <si>
    <t>Расходы на лабораторные исследования питьевой воды</t>
  </si>
  <si>
    <t>112051033Н</t>
  </si>
  <si>
    <t>Расходы на реализацию программ по поддержке местных инициатив в Тверской области за счет средств областного бюджета</t>
  </si>
  <si>
    <t>112051093П</t>
  </si>
  <si>
    <t>Расходы на реализацию мероприятий по обращениям, поступающим к депутатам Законодательного Собрания Тверской области, в рамках реализации программ по поддержке местных инициатив</t>
  </si>
  <si>
    <t>11205S033Б</t>
  </si>
  <si>
    <r>
      <t>Расходы на реализацию программ по поддержке местных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инициатив за счет средств местного бюджета, средств физических и юридических лиц</t>
    </r>
  </si>
  <si>
    <t>Утверждено Решением о бюджете на 2017 год</t>
  </si>
  <si>
    <t>Исполнено за 9 месяцев 2017 года</t>
  </si>
  <si>
    <t>к постановлению администрации Беляницкого сельского поселения Сонковского района Тверской области от  16.10.2017 №  32 - па  "Об утверждении очета об исполнении бюджета муниципального образования Беляницкое сельское  поселение Сонковского района Тверской области за 9 месяцев 2017 года"</t>
  </si>
  <si>
    <t>к постановлению администрации Беляницкого сельского поселения Сонковского района Тверской области от  16.10. 2017 № 32  - па  "Об утверждении очета об исполнении бюджета муниципального образования Беляницкое сельское  поселение Сонковского района Тверской области за 9 месяцев 2017 года"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</si>
</sst>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9"/>
      <name val="MS Sans Serif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right"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6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9" fillId="32" borderId="0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64" fontId="8" fillId="0" borderId="10" xfId="0" applyNumberFormat="1" applyFont="1" applyFill="1" applyBorder="1" applyAlignment="1" applyProtection="1">
      <alignment horizontal="right" vertical="center" wrapText="1"/>
      <protection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49" fontId="13" fillId="0" borderId="15" xfId="0" applyNumberFormat="1" applyFont="1" applyBorder="1" applyAlignment="1">
      <alignment horizontal="right"/>
    </xf>
    <xf numFmtId="0" fontId="12" fillId="0" borderId="15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5" fillId="0" borderId="17" xfId="0" applyFont="1" applyFill="1" applyBorder="1" applyAlignment="1">
      <alignment vertical="top" wrapText="1"/>
    </xf>
    <xf numFmtId="0" fontId="12" fillId="0" borderId="18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left"/>
    </xf>
    <xf numFmtId="164" fontId="12" fillId="0" borderId="20" xfId="0" applyNumberFormat="1" applyFont="1" applyFill="1" applyBorder="1" applyAlignment="1">
      <alignment horizontal="right"/>
    </xf>
    <xf numFmtId="164" fontId="13" fillId="0" borderId="21" xfId="0" applyNumberFormat="1" applyFont="1" applyFill="1" applyBorder="1" applyAlignment="1">
      <alignment horizontal="right"/>
    </xf>
    <xf numFmtId="164" fontId="13" fillId="0" borderId="22" xfId="0" applyNumberFormat="1" applyFont="1" applyFill="1" applyBorder="1" applyAlignment="1">
      <alignment horizontal="right"/>
    </xf>
    <xf numFmtId="164" fontId="12" fillId="0" borderId="22" xfId="0" applyNumberFormat="1" applyFont="1" applyFill="1" applyBorder="1" applyAlignment="1" applyProtection="1">
      <alignment horizontal="right" shrinkToFit="1"/>
      <protection locked="0"/>
    </xf>
    <xf numFmtId="164" fontId="13" fillId="0" borderId="22" xfId="0" applyNumberFormat="1" applyFont="1" applyFill="1" applyBorder="1" applyAlignment="1" applyProtection="1">
      <alignment horizontal="right" shrinkToFit="1"/>
      <protection locked="0"/>
    </xf>
    <xf numFmtId="164" fontId="12" fillId="0" borderId="23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 applyProtection="1">
      <alignment vertical="center"/>
      <protection/>
    </xf>
    <xf numFmtId="169" fontId="12" fillId="0" borderId="20" xfId="0" applyNumberFormat="1" applyFont="1" applyFill="1" applyBorder="1" applyAlignment="1">
      <alignment horizontal="center"/>
    </xf>
    <xf numFmtId="169" fontId="12" fillId="0" borderId="21" xfId="0" applyNumberFormat="1" applyFont="1" applyFill="1" applyBorder="1" applyAlignment="1" applyProtection="1">
      <alignment horizontal="center" shrinkToFit="1"/>
      <protection locked="0"/>
    </xf>
    <xf numFmtId="169" fontId="12" fillId="0" borderId="24" xfId="0" applyNumberFormat="1" applyFont="1" applyFill="1" applyBorder="1" applyAlignment="1">
      <alignment horizontal="center"/>
    </xf>
    <xf numFmtId="169" fontId="13" fillId="0" borderId="21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16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6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164" fontId="3" fillId="0" borderId="26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3" fontId="13" fillId="0" borderId="0" xfId="0" applyNumberFormat="1" applyFont="1" applyFill="1" applyAlignment="1">
      <alignment horizontal="right" vertical="center"/>
    </xf>
    <xf numFmtId="169" fontId="13" fillId="0" borderId="21" xfId="0" applyNumberFormat="1" applyFont="1" applyFill="1" applyBorder="1" applyAlignment="1" applyProtection="1">
      <alignment horizontal="center" shrinkToFit="1"/>
      <protection locked="0"/>
    </xf>
    <xf numFmtId="169" fontId="3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64" fontId="3" fillId="0" borderId="26" xfId="0" applyNumberFormat="1" applyFont="1" applyFill="1" applyBorder="1" applyAlignment="1" applyProtection="1">
      <alignment horizontal="center" vertical="center" wrapText="1"/>
      <protection/>
    </xf>
    <xf numFmtId="164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right" wrapText="1"/>
    </xf>
    <xf numFmtId="0" fontId="16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right"/>
    </xf>
    <xf numFmtId="49" fontId="13" fillId="0" borderId="26" xfId="0" applyNumberFormat="1" applyFont="1" applyBorder="1" applyAlignment="1">
      <alignment horizontal="right" wrapText="1"/>
    </xf>
    <xf numFmtId="0" fontId="13" fillId="0" borderId="27" xfId="0" applyFont="1" applyBorder="1" applyAlignment="1">
      <alignment horizontal="right" wrapText="1"/>
    </xf>
    <xf numFmtId="49" fontId="13" fillId="0" borderId="27" xfId="0" applyNumberFormat="1" applyFont="1" applyBorder="1" applyAlignment="1">
      <alignment horizontal="right" wrapText="1"/>
    </xf>
    <xf numFmtId="49" fontId="13" fillId="0" borderId="26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vertical="center" wrapText="1"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6%20&#1087;&#1086;&#1089;&#1077;&#1083;&#1077;&#1085;&#1080;&#1103;\&#1048;&#1079;&#1084;&#1077;&#1085;&#1077;&#1085;&#1080;&#1103;\&#1041;&#1077;&#1083;&#1103;&#1085;&#1080;&#1094;&#1099;\&#1092;&#1077;&#1074;&#1088;&#1072;&#1083;&#1100;\6,7,8,9%20&#1056;&#1072;&#1089;&#1093;&#1086;&#1076;&#1099;%202016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7%20&#1087;&#1086;&#1089;&#1077;&#1083;&#1077;&#1085;&#1080;&#1103;\&#1055;&#1077;&#1088;&#1074;&#1086;&#1085;&#1072;&#1095;&#1072;&#1083;&#1100;&#1085;&#1099;&#1081;\&#1041;&#1077;&#1083;&#1103;&#1085;&#1080;&#1094;&#1099;\6,7,8,9%20&#1056;&#1072;&#1089;&#1093;&#1086;&#1076;&#1099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"/>
      <sheetName val="РПЦСР"/>
      <sheetName val="Вед"/>
      <sheetName val="МП"/>
    </sheetNames>
    <sheetDataSet>
      <sheetData sheetId="2">
        <row r="29">
          <cell r="G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П"/>
      <sheetName val="РПЦСР"/>
      <sheetName val="Вед"/>
      <sheetName val="МП"/>
    </sheetNames>
    <sheetDataSet>
      <sheetData sheetId="2">
        <row r="33">
          <cell r="G33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L14" sqref="L14"/>
    </sheetView>
  </sheetViews>
  <sheetFormatPr defaultColWidth="8.140625" defaultRowHeight="12.75"/>
  <cols>
    <col min="1" max="1" width="4.8515625" style="0" customWidth="1"/>
    <col min="2" max="2" width="4.421875" style="0" customWidth="1"/>
    <col min="3" max="3" width="5.57421875" style="0" customWidth="1"/>
    <col min="4" max="4" width="46.28125" style="0" customWidth="1"/>
    <col min="5" max="5" width="14.421875" style="0" customWidth="1"/>
    <col min="6" max="6" width="13.421875" style="0" customWidth="1"/>
  </cols>
  <sheetData>
    <row r="1" spans="1:6" ht="15">
      <c r="A1" s="16"/>
      <c r="B1" s="16"/>
      <c r="C1" s="17"/>
      <c r="D1" s="94" t="s">
        <v>50</v>
      </c>
      <c r="E1" s="94"/>
      <c r="F1" s="95"/>
    </row>
    <row r="2" spans="1:6" ht="51" customHeight="1">
      <c r="A2" s="16"/>
      <c r="B2" s="16"/>
      <c r="C2" s="17"/>
      <c r="D2" s="96" t="s">
        <v>98</v>
      </c>
      <c r="E2" s="96"/>
      <c r="F2" s="97"/>
    </row>
    <row r="3" spans="1:5" ht="15" customHeight="1">
      <c r="A3" s="16"/>
      <c r="B3" s="16"/>
      <c r="C3" s="17"/>
      <c r="D3" s="98"/>
      <c r="E3" s="98"/>
    </row>
    <row r="4" spans="1:6" ht="44.25" customHeight="1">
      <c r="A4" s="88" t="s">
        <v>76</v>
      </c>
      <c r="B4" s="88"/>
      <c r="C4" s="88"/>
      <c r="D4" s="88"/>
      <c r="E4" s="88"/>
      <c r="F4" s="89"/>
    </row>
    <row r="5" spans="1:6" s="2" customFormat="1" ht="15">
      <c r="A5" s="16"/>
      <c r="B5" s="16"/>
      <c r="C5" s="17"/>
      <c r="D5" s="18"/>
      <c r="F5" s="85" t="s">
        <v>26</v>
      </c>
    </row>
    <row r="6" spans="1:6" ht="12.75" customHeight="1">
      <c r="A6" s="99" t="s">
        <v>5</v>
      </c>
      <c r="B6" s="99" t="s">
        <v>27</v>
      </c>
      <c r="C6" s="99" t="s">
        <v>28</v>
      </c>
      <c r="D6" s="102" t="s">
        <v>29</v>
      </c>
      <c r="E6" s="90" t="s">
        <v>95</v>
      </c>
      <c r="F6" s="92" t="s">
        <v>96</v>
      </c>
    </row>
    <row r="7" spans="1:6" ht="54" customHeight="1">
      <c r="A7" s="100"/>
      <c r="B7" s="100"/>
      <c r="C7" s="101"/>
      <c r="D7" s="103"/>
      <c r="E7" s="91"/>
      <c r="F7" s="93"/>
    </row>
    <row r="8" spans="1:6" ht="14.25">
      <c r="A8" s="32" t="s">
        <v>30</v>
      </c>
      <c r="B8" s="32" t="s">
        <v>6</v>
      </c>
      <c r="C8" s="32" t="s">
        <v>31</v>
      </c>
      <c r="D8" s="33" t="s">
        <v>32</v>
      </c>
      <c r="E8" s="34">
        <v>5</v>
      </c>
      <c r="F8" s="46">
        <v>6</v>
      </c>
    </row>
    <row r="9" spans="1:6" ht="15">
      <c r="A9" s="35">
        <v>1</v>
      </c>
      <c r="B9" s="36" t="s">
        <v>1</v>
      </c>
      <c r="C9" s="36" t="s">
        <v>19</v>
      </c>
      <c r="D9" s="49" t="s">
        <v>0</v>
      </c>
      <c r="E9" s="57">
        <f>SUM(E10:E12)</f>
        <v>1776.85</v>
      </c>
      <c r="F9" s="64">
        <f>SUM(F10:F12)</f>
        <v>1066.22105</v>
      </c>
    </row>
    <row r="10" spans="1:6" ht="71.25">
      <c r="A10" s="37"/>
      <c r="B10" s="38" t="s">
        <v>1</v>
      </c>
      <c r="C10" s="38" t="s">
        <v>2</v>
      </c>
      <c r="D10" s="50" t="s">
        <v>12</v>
      </c>
      <c r="E10" s="58">
        <v>1553.5</v>
      </c>
      <c r="F10" s="67">
        <v>986.28105</v>
      </c>
    </row>
    <row r="11" spans="1:6" s="2" customFormat="1" ht="14.25">
      <c r="A11" s="37"/>
      <c r="B11" s="38" t="s">
        <v>1</v>
      </c>
      <c r="C11" s="38" t="s">
        <v>21</v>
      </c>
      <c r="D11" s="51" t="s">
        <v>16</v>
      </c>
      <c r="E11" s="59">
        <v>1</v>
      </c>
      <c r="F11" s="67">
        <v>0</v>
      </c>
    </row>
    <row r="12" spans="1:6" s="2" customFormat="1" ht="14.25">
      <c r="A12" s="37"/>
      <c r="B12" s="38" t="s">
        <v>1</v>
      </c>
      <c r="C12" s="48" t="s">
        <v>33</v>
      </c>
      <c r="D12" s="52" t="s">
        <v>34</v>
      </c>
      <c r="E12" s="59">
        <v>222.35</v>
      </c>
      <c r="F12" s="67">
        <v>79.94</v>
      </c>
    </row>
    <row r="13" spans="1:6" s="2" customFormat="1" ht="15">
      <c r="A13" s="35">
        <v>2</v>
      </c>
      <c r="B13" s="36" t="s">
        <v>7</v>
      </c>
      <c r="C13" s="36" t="s">
        <v>19</v>
      </c>
      <c r="D13" s="53" t="s">
        <v>8</v>
      </c>
      <c r="E13" s="60">
        <f>E14</f>
        <v>69.6</v>
      </c>
      <c r="F13" s="65">
        <f>F14</f>
        <v>42.02264</v>
      </c>
    </row>
    <row r="14" spans="1:6" s="2" customFormat="1" ht="28.5">
      <c r="A14" s="37"/>
      <c r="B14" s="38" t="s">
        <v>7</v>
      </c>
      <c r="C14" s="38" t="s">
        <v>13</v>
      </c>
      <c r="D14" s="54" t="s">
        <v>9</v>
      </c>
      <c r="E14" s="61">
        <v>69.6</v>
      </c>
      <c r="F14" s="67">
        <v>42.02264</v>
      </c>
    </row>
    <row r="15" spans="1:6" s="2" customFormat="1" ht="30">
      <c r="A15" s="35">
        <v>3</v>
      </c>
      <c r="B15" s="36" t="s">
        <v>13</v>
      </c>
      <c r="C15" s="36" t="s">
        <v>19</v>
      </c>
      <c r="D15" s="55" t="s">
        <v>22</v>
      </c>
      <c r="E15" s="60">
        <f>E16</f>
        <v>132.4</v>
      </c>
      <c r="F15" s="65">
        <f>F16</f>
        <v>82.30017</v>
      </c>
    </row>
    <row r="16" spans="1:6" s="2" customFormat="1" ht="14.25">
      <c r="A16" s="37"/>
      <c r="B16" s="38" t="s">
        <v>13</v>
      </c>
      <c r="C16" s="38" t="s">
        <v>23</v>
      </c>
      <c r="D16" s="54" t="s">
        <v>24</v>
      </c>
      <c r="E16" s="61">
        <v>132.4</v>
      </c>
      <c r="F16" s="67">
        <v>82.30017</v>
      </c>
    </row>
    <row r="17" spans="1:6" s="2" customFormat="1" ht="15">
      <c r="A17" s="35">
        <v>4</v>
      </c>
      <c r="B17" s="36" t="s">
        <v>2</v>
      </c>
      <c r="C17" s="36" t="s">
        <v>19</v>
      </c>
      <c r="D17" s="55" t="s">
        <v>45</v>
      </c>
      <c r="E17" s="60">
        <f>SUM(E18)</f>
        <v>776.768</v>
      </c>
      <c r="F17" s="65">
        <f>SUM(F18)</f>
        <v>539.803</v>
      </c>
    </row>
    <row r="18" spans="1:6" s="2" customFormat="1" ht="14.25">
      <c r="A18" s="37"/>
      <c r="B18" s="38" t="s">
        <v>2</v>
      </c>
      <c r="C18" s="38" t="s">
        <v>46</v>
      </c>
      <c r="D18" s="54" t="s">
        <v>47</v>
      </c>
      <c r="E18" s="61">
        <v>776.768</v>
      </c>
      <c r="F18" s="67">
        <v>539.803</v>
      </c>
    </row>
    <row r="19" spans="1:6" ht="15">
      <c r="A19" s="35">
        <v>5</v>
      </c>
      <c r="B19" s="36" t="s">
        <v>10</v>
      </c>
      <c r="C19" s="36" t="s">
        <v>19</v>
      </c>
      <c r="D19" s="55" t="s">
        <v>11</v>
      </c>
      <c r="E19" s="60">
        <f>SUM(E20:E21)</f>
        <v>1384.709</v>
      </c>
      <c r="F19" s="65">
        <f>SUM(F20:F21)</f>
        <v>1121.57672</v>
      </c>
    </row>
    <row r="20" spans="1:6" ht="15">
      <c r="A20" s="35"/>
      <c r="B20" s="38" t="s">
        <v>10</v>
      </c>
      <c r="C20" s="38" t="s">
        <v>7</v>
      </c>
      <c r="D20" s="79" t="s">
        <v>82</v>
      </c>
      <c r="E20" s="61">
        <v>15</v>
      </c>
      <c r="F20" s="86">
        <v>14.86332</v>
      </c>
    </row>
    <row r="21" spans="1:6" ht="14.25">
      <c r="A21" s="37"/>
      <c r="B21" s="38" t="s">
        <v>10</v>
      </c>
      <c r="C21" s="38" t="s">
        <v>13</v>
      </c>
      <c r="D21" s="54" t="s">
        <v>14</v>
      </c>
      <c r="E21" s="61">
        <v>1369.709</v>
      </c>
      <c r="F21" s="67">
        <v>1106.7134</v>
      </c>
    </row>
    <row r="22" spans="1:6" s="2" customFormat="1" ht="60">
      <c r="A22" s="35">
        <v>6</v>
      </c>
      <c r="B22" s="36" t="s">
        <v>18</v>
      </c>
      <c r="C22" s="36" t="s">
        <v>19</v>
      </c>
      <c r="D22" s="55" t="s">
        <v>20</v>
      </c>
      <c r="E22" s="60">
        <f>E23</f>
        <v>22</v>
      </c>
      <c r="F22" s="65">
        <f>F23</f>
        <v>16.5</v>
      </c>
    </row>
    <row r="23" spans="1:6" ht="57">
      <c r="A23" s="37"/>
      <c r="B23" s="38" t="s">
        <v>18</v>
      </c>
      <c r="C23" s="38" t="s">
        <v>13</v>
      </c>
      <c r="D23" s="54" t="s">
        <v>25</v>
      </c>
      <c r="E23" s="61">
        <v>22</v>
      </c>
      <c r="F23" s="67">
        <v>16.5</v>
      </c>
    </row>
    <row r="24" spans="1:6" ht="15">
      <c r="A24" s="39"/>
      <c r="B24" s="40"/>
      <c r="C24" s="41"/>
      <c r="D24" s="56" t="s">
        <v>15</v>
      </c>
      <c r="E24" s="62">
        <f>E22+E19+E13+E9+E15+E17</f>
        <v>4162.326999999999</v>
      </c>
      <c r="F24" s="66">
        <f>F22+F19+F13+F9+F15+F17</f>
        <v>2868.42358</v>
      </c>
    </row>
    <row r="28" s="2" customFormat="1" ht="15.75" customHeight="1"/>
    <row r="29" ht="28.5" customHeight="1"/>
    <row r="30" s="2" customFormat="1" ht="19.5" customHeight="1"/>
    <row r="31" s="2" customFormat="1" ht="19.5" customHeight="1"/>
    <row r="32" s="2" customFormat="1" ht="26.25" customHeight="1"/>
    <row r="37" s="2" customFormat="1" ht="37.5" customHeight="1"/>
    <row r="38" ht="45" customHeight="1"/>
    <row r="39" ht="15" customHeight="1"/>
    <row r="40" ht="90.75" customHeight="1"/>
    <row r="42" s="2" customFormat="1" ht="12.75"/>
    <row r="76" ht="27.75" customHeight="1"/>
    <row r="77" ht="27.75" customHeight="1"/>
    <row r="78" ht="13.5" customHeight="1"/>
    <row r="79" ht="39.75" customHeight="1"/>
    <row r="80" ht="41.25" customHeight="1"/>
    <row r="81" ht="14.25" customHeight="1"/>
    <row r="126" ht="39.75" customHeight="1"/>
  </sheetData>
  <sheetProtection/>
  <mergeCells count="10">
    <mergeCell ref="A4:F4"/>
    <mergeCell ref="E6:E7"/>
    <mergeCell ref="F6:F7"/>
    <mergeCell ref="D1:F1"/>
    <mergeCell ref="D2:F2"/>
    <mergeCell ref="D3:E3"/>
    <mergeCell ref="A6:A7"/>
    <mergeCell ref="B6:B7"/>
    <mergeCell ref="C6:C7"/>
    <mergeCell ref="D6:D7"/>
  </mergeCells>
  <printOptions/>
  <pageMargins left="0.984251968503937" right="0.3937007874015748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3">
      <selection activeCell="C2" sqref="C2:E2"/>
    </sheetView>
  </sheetViews>
  <sheetFormatPr defaultColWidth="8.140625" defaultRowHeight="12.75"/>
  <cols>
    <col min="1" max="1" width="11.8515625" style="0" customWidth="1"/>
    <col min="2" max="2" width="5.421875" style="0" customWidth="1"/>
    <col min="3" max="3" width="54.140625" style="0" customWidth="1"/>
    <col min="4" max="4" width="13.7109375" style="0" customWidth="1"/>
    <col min="5" max="5" width="12.00390625" style="0" customWidth="1"/>
  </cols>
  <sheetData>
    <row r="1" spans="1:5" ht="12.75">
      <c r="A1" s="3"/>
      <c r="B1" s="3"/>
      <c r="C1" s="105" t="s">
        <v>51</v>
      </c>
      <c r="D1" s="105"/>
      <c r="E1" s="95"/>
    </row>
    <row r="2" spans="1:5" ht="49.5" customHeight="1">
      <c r="A2" s="3"/>
      <c r="B2" s="3"/>
      <c r="C2" s="96" t="s">
        <v>97</v>
      </c>
      <c r="D2" s="96"/>
      <c r="E2" s="97"/>
    </row>
    <row r="3" spans="1:4" ht="12.75">
      <c r="A3" s="3"/>
      <c r="B3" s="3"/>
      <c r="C3" s="105"/>
      <c r="D3" s="105"/>
    </row>
    <row r="4" spans="1:4" ht="12.75" customHeight="1">
      <c r="A4" s="88" t="s">
        <v>77</v>
      </c>
      <c r="B4" s="108"/>
      <c r="C4" s="108"/>
      <c r="D4" s="108"/>
    </row>
    <row r="5" spans="1:18" s="1" customFormat="1" ht="74.25" customHeight="1">
      <c r="A5" s="108"/>
      <c r="B5" s="108"/>
      <c r="C5" s="108"/>
      <c r="D5" s="108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6" spans="1:5" ht="12.75">
      <c r="A6" s="3"/>
      <c r="B6" s="3"/>
      <c r="C6" s="3"/>
      <c r="D6" s="3"/>
      <c r="E6" s="84" t="s">
        <v>3</v>
      </c>
    </row>
    <row r="7" spans="1:5" ht="12.75" customHeight="1">
      <c r="A7" s="106" t="s">
        <v>35</v>
      </c>
      <c r="B7" s="109" t="s">
        <v>41</v>
      </c>
      <c r="C7" s="106" t="s">
        <v>17</v>
      </c>
      <c r="D7" s="90" t="s">
        <v>95</v>
      </c>
      <c r="E7" s="92" t="s">
        <v>96</v>
      </c>
    </row>
    <row r="8" spans="1:5" ht="40.5" customHeight="1">
      <c r="A8" s="107"/>
      <c r="B8" s="110"/>
      <c r="C8" s="107"/>
      <c r="D8" s="91"/>
      <c r="E8" s="93"/>
    </row>
    <row r="9" spans="1:5" ht="12.75">
      <c r="A9" s="5">
        <v>1</v>
      </c>
      <c r="B9" s="4" t="s">
        <v>6</v>
      </c>
      <c r="C9" s="5">
        <v>3</v>
      </c>
      <c r="D9" s="20">
        <v>4</v>
      </c>
      <c r="E9" s="70">
        <v>5</v>
      </c>
    </row>
    <row r="10" spans="1:5" ht="62.25" customHeight="1">
      <c r="A10" s="71"/>
      <c r="B10" s="71"/>
      <c r="C10" s="14" t="s">
        <v>44</v>
      </c>
      <c r="D10" s="74">
        <f>SUM(D11+D18+D28+D31)</f>
        <v>4161.327</v>
      </c>
      <c r="E10" s="74">
        <f>SUM(E11+E18+E28+E31)</f>
        <v>2868.4235799999997</v>
      </c>
    </row>
    <row r="11" spans="1:5" ht="24">
      <c r="A11" s="30" t="s">
        <v>52</v>
      </c>
      <c r="B11" s="30" t="s">
        <v>4</v>
      </c>
      <c r="C11" s="26" t="s">
        <v>53</v>
      </c>
      <c r="D11" s="31">
        <f>SUM(D12:D17)</f>
        <v>313.95</v>
      </c>
      <c r="E11" s="31">
        <f>SUM(E12:E17)</f>
        <v>138.46264</v>
      </c>
    </row>
    <row r="12" spans="1:15" ht="60">
      <c r="A12" s="6" t="s">
        <v>56</v>
      </c>
      <c r="B12" s="19" t="s">
        <v>4</v>
      </c>
      <c r="C12" s="7" t="s">
        <v>43</v>
      </c>
      <c r="D12" s="10">
        <v>0.15</v>
      </c>
      <c r="E12" s="87"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48">
      <c r="A13" s="6" t="s">
        <v>83</v>
      </c>
      <c r="B13" s="80" t="s">
        <v>4</v>
      </c>
      <c r="C13" s="77" t="s">
        <v>84</v>
      </c>
      <c r="D13" s="81">
        <v>2.2</v>
      </c>
      <c r="E13" s="87"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5" s="2" customFormat="1" ht="49.5" customHeight="1">
      <c r="A14" s="6" t="s">
        <v>54</v>
      </c>
      <c r="B14" s="19" t="s">
        <v>4</v>
      </c>
      <c r="C14" s="7" t="s">
        <v>55</v>
      </c>
      <c r="D14" s="10">
        <v>69.6</v>
      </c>
      <c r="E14" s="63">
        <v>42.02264</v>
      </c>
    </row>
    <row r="15" spans="1:5" s="2" customFormat="1" ht="28.5" customHeight="1">
      <c r="A15" s="82" t="s">
        <v>85</v>
      </c>
      <c r="B15" s="46">
        <v>701</v>
      </c>
      <c r="C15" s="23" t="s">
        <v>86</v>
      </c>
      <c r="D15" s="10">
        <v>20</v>
      </c>
      <c r="E15" s="63">
        <v>20</v>
      </c>
    </row>
    <row r="16" spans="1:5" ht="25.5">
      <c r="A16" s="47" t="s">
        <v>78</v>
      </c>
      <c r="B16" s="68" t="s">
        <v>4</v>
      </c>
      <c r="C16" s="42" t="s">
        <v>79</v>
      </c>
      <c r="D16" s="9">
        <f>SUM('[2]Вед'!G33)</f>
        <v>200</v>
      </c>
      <c r="E16" s="63">
        <v>59.94</v>
      </c>
    </row>
    <row r="17" spans="1:5" s="2" customFormat="1" ht="24">
      <c r="A17" s="6" t="s">
        <v>57</v>
      </c>
      <c r="B17" s="19" t="s">
        <v>4</v>
      </c>
      <c r="C17" s="23" t="s">
        <v>58</v>
      </c>
      <c r="D17" s="12">
        <v>22</v>
      </c>
      <c r="E17" s="87">
        <v>16.5</v>
      </c>
    </row>
    <row r="18" spans="1:5" ht="25.5">
      <c r="A18" s="30" t="s">
        <v>59</v>
      </c>
      <c r="B18" s="30" t="s">
        <v>4</v>
      </c>
      <c r="C18" s="27" t="s">
        <v>60</v>
      </c>
      <c r="D18" s="21">
        <f>SUM(D19:D27)</f>
        <v>2161.4770000000003</v>
      </c>
      <c r="E18" s="21">
        <f>SUM(E19:E27)</f>
        <v>1661.37972</v>
      </c>
    </row>
    <row r="19" spans="1:5" ht="24">
      <c r="A19" s="6" t="s">
        <v>80</v>
      </c>
      <c r="B19" s="19" t="s">
        <v>4</v>
      </c>
      <c r="C19" s="7" t="s">
        <v>81</v>
      </c>
      <c r="D19" s="78">
        <v>195.535</v>
      </c>
      <c r="E19" s="75">
        <v>99</v>
      </c>
    </row>
    <row r="20" spans="1:5" ht="24">
      <c r="A20" s="6" t="s">
        <v>61</v>
      </c>
      <c r="B20" s="19" t="s">
        <v>4</v>
      </c>
      <c r="C20" s="7" t="s">
        <v>39</v>
      </c>
      <c r="D20" s="9">
        <v>272.2</v>
      </c>
      <c r="E20" s="63">
        <v>142.41446</v>
      </c>
    </row>
    <row r="21" spans="1:5" ht="12.75">
      <c r="A21" s="47" t="s">
        <v>87</v>
      </c>
      <c r="B21" s="83">
        <v>701</v>
      </c>
      <c r="C21" s="23" t="s">
        <v>88</v>
      </c>
      <c r="D21" s="9">
        <v>15</v>
      </c>
      <c r="E21" s="63">
        <v>14.86332</v>
      </c>
    </row>
    <row r="22" spans="1:5" ht="24">
      <c r="A22" s="44" t="s">
        <v>62</v>
      </c>
      <c r="B22" s="45" t="s">
        <v>4</v>
      </c>
      <c r="C22" s="43" t="s">
        <v>49</v>
      </c>
      <c r="D22" s="9">
        <v>20</v>
      </c>
      <c r="E22" s="63">
        <v>15.4368</v>
      </c>
    </row>
    <row r="23" spans="1:5" ht="36.75" customHeight="1">
      <c r="A23" s="6" t="s">
        <v>63</v>
      </c>
      <c r="B23" s="19" t="s">
        <v>4</v>
      </c>
      <c r="C23" s="11" t="s">
        <v>40</v>
      </c>
      <c r="D23" s="9">
        <v>90</v>
      </c>
      <c r="E23" s="63">
        <v>57.888</v>
      </c>
    </row>
    <row r="24" spans="1:5" ht="25.5" customHeight="1">
      <c r="A24" s="6" t="s">
        <v>64</v>
      </c>
      <c r="B24" s="19" t="s">
        <v>4</v>
      </c>
      <c r="C24" s="42" t="s">
        <v>48</v>
      </c>
      <c r="D24" s="9">
        <v>776.768</v>
      </c>
      <c r="E24" s="63">
        <v>539.803</v>
      </c>
    </row>
    <row r="25" spans="1:5" ht="25.5" customHeight="1">
      <c r="A25" s="6" t="s">
        <v>89</v>
      </c>
      <c r="B25" s="19" t="s">
        <v>4</v>
      </c>
      <c r="C25" s="42" t="s">
        <v>90</v>
      </c>
      <c r="D25" s="9">
        <v>584.974</v>
      </c>
      <c r="E25" s="63">
        <v>584.97414</v>
      </c>
    </row>
    <row r="26" spans="1:5" ht="25.5" customHeight="1">
      <c r="A26" s="6" t="s">
        <v>91</v>
      </c>
      <c r="B26" s="19" t="s">
        <v>4</v>
      </c>
      <c r="C26" s="42" t="s">
        <v>92</v>
      </c>
      <c r="D26" s="9">
        <v>57</v>
      </c>
      <c r="E26" s="63">
        <v>57</v>
      </c>
    </row>
    <row r="27" spans="1:5" ht="38.25">
      <c r="A27" s="69" t="s">
        <v>93</v>
      </c>
      <c r="B27" s="19" t="s">
        <v>4</v>
      </c>
      <c r="C27" s="42" t="s">
        <v>94</v>
      </c>
      <c r="D27" s="9">
        <v>150</v>
      </c>
      <c r="E27" s="63">
        <v>150</v>
      </c>
    </row>
    <row r="28" spans="1:5" s="2" customFormat="1" ht="24">
      <c r="A28" s="30" t="s">
        <v>65</v>
      </c>
      <c r="B28" s="30" t="s">
        <v>4</v>
      </c>
      <c r="C28" s="28" t="s">
        <v>66</v>
      </c>
      <c r="D28" s="21">
        <f>SUM(D29:D30)</f>
        <v>132.4</v>
      </c>
      <c r="E28" s="21">
        <f>SUM(E29:E30)</f>
        <v>82.30017000000001</v>
      </c>
    </row>
    <row r="29" spans="1:5" ht="36">
      <c r="A29" s="47" t="s">
        <v>67</v>
      </c>
      <c r="B29" s="70">
        <v>701</v>
      </c>
      <c r="C29" s="23" t="s">
        <v>68</v>
      </c>
      <c r="D29" s="10">
        <v>70</v>
      </c>
      <c r="E29" s="75">
        <v>39.88187</v>
      </c>
    </row>
    <row r="30" spans="1:5" ht="24.75" customHeight="1">
      <c r="A30" s="6" t="s">
        <v>69</v>
      </c>
      <c r="B30" s="19" t="s">
        <v>4</v>
      </c>
      <c r="C30" s="15" t="s">
        <v>38</v>
      </c>
      <c r="D30" s="10">
        <v>62.4</v>
      </c>
      <c r="E30" s="63">
        <v>42.4183</v>
      </c>
    </row>
    <row r="31" spans="1:5" ht="21.75" customHeight="1">
      <c r="A31" s="30" t="s">
        <v>52</v>
      </c>
      <c r="B31" s="30" t="s">
        <v>4</v>
      </c>
      <c r="C31" s="29" t="s">
        <v>42</v>
      </c>
      <c r="D31" s="31">
        <f>SUM(D32:D33)</f>
        <v>1553.5</v>
      </c>
      <c r="E31" s="22">
        <f>SUM(E32:E33)</f>
        <v>986.28105</v>
      </c>
    </row>
    <row r="32" spans="1:5" ht="24">
      <c r="A32" s="19" t="s">
        <v>70</v>
      </c>
      <c r="B32" s="19" t="s">
        <v>4</v>
      </c>
      <c r="C32" s="7" t="s">
        <v>36</v>
      </c>
      <c r="D32" s="10">
        <v>1000.5</v>
      </c>
      <c r="E32" s="63">
        <v>630.91353</v>
      </c>
    </row>
    <row r="33" spans="1:5" ht="24">
      <c r="A33" s="19" t="s">
        <v>71</v>
      </c>
      <c r="B33" s="19" t="s">
        <v>4</v>
      </c>
      <c r="C33" s="7" t="s">
        <v>37</v>
      </c>
      <c r="D33" s="10">
        <v>553</v>
      </c>
      <c r="E33" s="63">
        <v>355.36752</v>
      </c>
    </row>
    <row r="34" spans="1:5" ht="36">
      <c r="A34" s="71" t="s">
        <v>72</v>
      </c>
      <c r="B34" s="19"/>
      <c r="C34" s="72" t="s">
        <v>73</v>
      </c>
      <c r="D34" s="76">
        <f>SUM(D35)</f>
        <v>1</v>
      </c>
      <c r="E34" s="76">
        <f>SUM(E35)</f>
        <v>0</v>
      </c>
    </row>
    <row r="35" spans="1:5" ht="12.75">
      <c r="A35" s="6" t="s">
        <v>74</v>
      </c>
      <c r="B35" s="73" t="s">
        <v>4</v>
      </c>
      <c r="C35" s="77" t="s">
        <v>75</v>
      </c>
      <c r="D35" s="9">
        <f>SUM('[1]Вед'!G29)</f>
        <v>1</v>
      </c>
      <c r="E35" s="63">
        <v>0</v>
      </c>
    </row>
    <row r="36" spans="1:5" ht="12.75">
      <c r="A36" s="24"/>
      <c r="B36" s="24"/>
      <c r="C36" s="8" t="s">
        <v>15</v>
      </c>
      <c r="D36" s="13">
        <f>SUM(D10+D34)</f>
        <v>4162.327</v>
      </c>
      <c r="E36" s="13">
        <f>SUM(E10+E34)</f>
        <v>2868.4235799999997</v>
      </c>
    </row>
  </sheetData>
  <sheetProtection/>
  <mergeCells count="10">
    <mergeCell ref="I5:R5"/>
    <mergeCell ref="E7:E8"/>
    <mergeCell ref="C1:E1"/>
    <mergeCell ref="C2:E2"/>
    <mergeCell ref="C7:C8"/>
    <mergeCell ref="D7:D8"/>
    <mergeCell ref="A4:D5"/>
    <mergeCell ref="C3:D3"/>
    <mergeCell ref="A7:A8"/>
    <mergeCell ref="B7:B8"/>
  </mergeCells>
  <printOptions/>
  <pageMargins left="0.1968503937007874" right="0.1968503937007874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</dc:creator>
  <cp:keywords/>
  <dc:description/>
  <cp:lastModifiedBy>Admin</cp:lastModifiedBy>
  <cp:lastPrinted>2017-11-07T07:21:10Z</cp:lastPrinted>
  <dcterms:created xsi:type="dcterms:W3CDTF">2002-11-18T08:10:53Z</dcterms:created>
  <dcterms:modified xsi:type="dcterms:W3CDTF">2017-11-07T07:21:17Z</dcterms:modified>
  <cp:category/>
  <cp:version/>
  <cp:contentType/>
  <cp:contentStatus/>
</cp:coreProperties>
</file>