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20730" windowHeight="11160" activeTab="1"/>
  </bookViews>
  <sheets>
    <sheet name="РП" sheetId="3" r:id="rId1"/>
    <sheet name="МП" sheetId="8" r:id="rId2"/>
  </sheets>
  <definedNames>
    <definedName name="_xlnm.Print_Titles" localSheetId="1">МП!$6:$6</definedName>
    <definedName name="_xlnm.Print_Area" localSheetId="1">МП!$A$1:$E$87</definedName>
  </definedNames>
  <calcPr calcId="145621"/>
</workbook>
</file>

<file path=xl/calcChain.xml><?xml version="1.0" encoding="utf-8"?>
<calcChain xmlns="http://schemas.openxmlformats.org/spreadsheetml/2006/main">
  <c r="D29" i="8" l="1"/>
  <c r="E48" i="8"/>
  <c r="E47" i="8" s="1"/>
  <c r="E33" i="8"/>
  <c r="E31" i="8"/>
  <c r="E30" i="8" l="1"/>
  <c r="D48" i="8" l="1"/>
  <c r="D47" i="8" s="1"/>
  <c r="D31" i="8" l="1"/>
  <c r="D33" i="8"/>
  <c r="D30" i="8" l="1"/>
  <c r="E45" i="8"/>
  <c r="E44" i="8" s="1"/>
  <c r="D45" i="8"/>
  <c r="D44" i="8" s="1"/>
  <c r="E39" i="8" l="1"/>
  <c r="E38" i="8" s="1"/>
  <c r="D39" i="8"/>
  <c r="D38" i="8" s="1"/>
  <c r="D10" i="8" l="1"/>
  <c r="D9" i="8" s="1"/>
  <c r="E10" i="8"/>
  <c r="E9" i="8" s="1"/>
  <c r="E42" i="8"/>
  <c r="E41" i="8" s="1"/>
  <c r="D42" i="8"/>
  <c r="D41" i="8" s="1"/>
  <c r="D16" i="8"/>
  <c r="D15" i="8" s="1"/>
  <c r="E16" i="8"/>
  <c r="E15" i="8" s="1"/>
  <c r="E28" i="8"/>
  <c r="E27" i="8" s="1"/>
  <c r="E26" i="8" s="1"/>
  <c r="D28" i="8"/>
  <c r="D27" i="8" s="1"/>
  <c r="D26" i="8" s="1"/>
  <c r="E71" i="8"/>
  <c r="E70" i="8" s="1"/>
  <c r="D71" i="8"/>
  <c r="D70" i="8" s="1"/>
  <c r="E62" i="8"/>
  <c r="D62" i="8"/>
  <c r="D61" i="8" s="1"/>
  <c r="E64" i="8"/>
  <c r="D64" i="8"/>
  <c r="E67" i="8"/>
  <c r="E66" i="8" s="1"/>
  <c r="D67" i="8"/>
  <c r="D66" i="8" s="1"/>
  <c r="E58" i="8"/>
  <c r="E57" i="8" s="1"/>
  <c r="D58" i="8"/>
  <c r="D57" i="8" s="1"/>
  <c r="E55" i="8"/>
  <c r="E54" i="8" s="1"/>
  <c r="D55" i="8"/>
  <c r="D54" i="8" s="1"/>
  <c r="E51" i="8"/>
  <c r="E50" i="8" s="1"/>
  <c r="D51" i="8"/>
  <c r="D50" i="8" s="1"/>
  <c r="E36" i="8"/>
  <c r="E35" i="8" s="1"/>
  <c r="D36" i="8"/>
  <c r="D35" i="8" s="1"/>
  <c r="E24" i="8"/>
  <c r="E23" i="8" s="1"/>
  <c r="D24" i="8"/>
  <c r="D23" i="8" s="1"/>
  <c r="E19" i="8"/>
  <c r="D19" i="8"/>
  <c r="E21" i="8"/>
  <c r="D21" i="8"/>
  <c r="E13" i="8"/>
  <c r="E12" i="8" s="1"/>
  <c r="D13" i="8"/>
  <c r="D12" i="8" s="1"/>
  <c r="F20" i="3"/>
  <c r="E20" i="3"/>
  <c r="E61" i="8" l="1"/>
  <c r="E29" i="8"/>
  <c r="F11" i="3"/>
  <c r="E11" i="3"/>
  <c r="E17" i="3"/>
  <c r="E53" i="8"/>
  <c r="E69" i="8"/>
  <c r="D69" i="8"/>
  <c r="E15" i="3"/>
  <c r="F15" i="3"/>
  <c r="D53" i="8"/>
  <c r="E13" i="3"/>
  <c r="F13" i="3"/>
  <c r="D18" i="8"/>
  <c r="E18" i="8"/>
  <c r="E8" i="8" l="1"/>
  <c r="D8" i="8"/>
  <c r="D60" i="8"/>
  <c r="E60" i="8"/>
  <c r="E7" i="8" l="1"/>
  <c r="E73" i="8" s="1"/>
  <c r="D7" i="8"/>
  <c r="D73" i="8" s="1"/>
  <c r="E7" i="3"/>
  <c r="E22" i="3" s="1"/>
  <c r="F17" i="3"/>
  <c r="F7" i="3"/>
  <c r="F22" i="3" l="1"/>
</calcChain>
</file>

<file path=xl/sharedStrings.xml><?xml version="1.0" encoding="utf-8"?>
<sst xmlns="http://schemas.openxmlformats.org/spreadsheetml/2006/main" count="222" uniqueCount="105">
  <si>
    <t>Общегосударственные вопросы</t>
  </si>
  <si>
    <t>01</t>
  </si>
  <si>
    <t>04</t>
  </si>
  <si>
    <t>№ п/п</t>
  </si>
  <si>
    <t>2</t>
  </si>
  <si>
    <t>02</t>
  </si>
  <si>
    <t>Национальная оборона</t>
  </si>
  <si>
    <t>Мобилизационная и вневойсковая подготовка</t>
  </si>
  <si>
    <t>05</t>
  </si>
  <si>
    <t>Жилищно-коммунальное хозяйство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</si>
  <si>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</si>
  <si>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03</t>
  </si>
  <si>
    <t>Благоустройство</t>
  </si>
  <si>
    <t>Иные межбюджетные трансферты</t>
  </si>
  <si>
    <t>ВСЕГО</t>
  </si>
  <si>
    <t>Резервные фонды</t>
  </si>
  <si>
    <t>Резервные фонды местных администраций</t>
  </si>
  <si>
    <t xml:space="preserve">Наименование </t>
  </si>
  <si>
    <t>14</t>
  </si>
  <si>
    <t>00</t>
  </si>
  <si>
    <t>Межбюджетные трансферты бюджетам субъектов Российской Федерации и муниципальных образований общего характера</t>
  </si>
  <si>
    <t>11</t>
  </si>
  <si>
    <t>Резервные средства</t>
  </si>
  <si>
    <t>120</t>
  </si>
  <si>
    <t>Расходы на выплаты персоналу государственных (муниципальных ) органов</t>
  </si>
  <si>
    <t>240</t>
  </si>
  <si>
    <t>Иные закупки товаров, работ и услуг для государственных нужд</t>
  </si>
  <si>
    <t>Национальная безопасность и правоохранительная деятельность</t>
  </si>
  <si>
    <t>10</t>
  </si>
  <si>
    <t>Обеспечение пожарной безопасности</t>
  </si>
  <si>
    <t>Прочие межбюджетные трансферты бюджетам субъектов Российской Федерации и муниципальных образований общего характера</t>
  </si>
  <si>
    <t>Р</t>
  </si>
  <si>
    <t>П</t>
  </si>
  <si>
    <t>Наименование</t>
  </si>
  <si>
    <t>1</t>
  </si>
  <si>
    <t>3</t>
  </si>
  <si>
    <t>4</t>
  </si>
  <si>
    <t>13</t>
  </si>
  <si>
    <t>Другие общегосударственные вопросы</t>
  </si>
  <si>
    <t>КЦСР</t>
  </si>
  <si>
    <t>5</t>
  </si>
  <si>
    <t xml:space="preserve">Расходы по содержанию  аппарата администрации сельского поселения </t>
  </si>
  <si>
    <t xml:space="preserve">Расходы по содержанию  главы администрации сельского поселения </t>
  </si>
  <si>
    <t>Расходы на обеспечение функционирования добровольной пожарной дружины</t>
  </si>
  <si>
    <t>Расходы на финансовое обеспечение организации  уличного освещения населенных пунктов поселения</t>
  </si>
  <si>
    <t>Обеспечивающая подпрограмма</t>
  </si>
  <si>
    <t>Расходы на финансовое обеспечение реализации государственных полномочий Тверской области 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</si>
  <si>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Национальная экономика</t>
  </si>
  <si>
    <t>09</t>
  </si>
  <si>
    <t>Дорожное хозяйство (дорожные фонды)</t>
  </si>
  <si>
    <t xml:space="preserve">Расходы на обеспечение содержания улично-дорожной сети в населенных пунктах поселения </t>
  </si>
  <si>
    <t>Расходы на финансовое обеспечение  первичных мер пожарной безопасности в границах населенных пунктов поселения</t>
  </si>
  <si>
    <t>Расходы, не включенные в муниципальные программы Беляницкого сельского поселения Сонковского района Тверской области</t>
  </si>
  <si>
    <t>1110000000</t>
  </si>
  <si>
    <t>1130000000</t>
  </si>
  <si>
    <t>1120000000</t>
  </si>
  <si>
    <t>9900000000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</si>
  <si>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</si>
  <si>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200</t>
  </si>
  <si>
    <t>Закупка товаров, работ и услуг для государственных (муниципальных) нужд</t>
  </si>
  <si>
    <t>Иные бюджетные ассигнования</t>
  </si>
  <si>
    <t>500</t>
  </si>
  <si>
    <t>Межбюджетные трансферты</t>
  </si>
  <si>
    <t xml:space="preserve">Расходы на финансовое обеспечение расходов на осуществление переданных полномочий </t>
  </si>
  <si>
    <t>Подпрограмма  1 "Повышение эффективности муниципального управления"</t>
  </si>
  <si>
    <t>Подпрограмма 3 "Обеспечение первичных мер пожарной безопасности в границах населенных пунктов поселения"</t>
  </si>
  <si>
    <t>Подпрограмма 2  "Создание условий для обеспечения жизнедеятельности населения поселения"</t>
  </si>
  <si>
    <t>Расходы на финансовое обеспечение расходов на осуществление первичного воинского учета на территориях, где отсутствуют военные комиссариаты</t>
  </si>
  <si>
    <t xml:space="preserve">Муниципальная программа "Обеспечение органами местного самоуправления социально-экономического развития муниципального образования Беляницкого сельского поселения Сонковского района  Тверской области   на 2017-2022 годы"
</t>
  </si>
  <si>
    <t>КВР</t>
  </si>
  <si>
    <t xml:space="preserve"> </t>
  </si>
  <si>
    <t>1110210540</t>
  </si>
  <si>
    <t>1110251180</t>
  </si>
  <si>
    <t>111054001Б</t>
  </si>
  <si>
    <t>Расходы по подготовке и проведению процедур по предоставлению  земельных участков, в том числе продажи земельных участков и продаже права аренды земельных участков</t>
  </si>
  <si>
    <t>Коммунальное хозяйство</t>
  </si>
  <si>
    <t>Создание, ведение и наполнение официального сайта администрации сельского поселения</t>
  </si>
  <si>
    <t>Расходы на обеспечение финансирования содержания мест захоронений</t>
  </si>
  <si>
    <t>1190140120</t>
  </si>
  <si>
    <t>1190140130</t>
  </si>
  <si>
    <t>9920040000</t>
  </si>
  <si>
    <t>1120440020</t>
  </si>
  <si>
    <t>1120140020</t>
  </si>
  <si>
    <t>1110440010</t>
  </si>
  <si>
    <t>1110140020</t>
  </si>
  <si>
    <t>Расходы на обеспечение системы учета объектов собственности муниципального образования</t>
  </si>
  <si>
    <t>1110340010</t>
  </si>
  <si>
    <t>Расходы на обеспечение финансирования работ по благоустройству территории поселения</t>
  </si>
  <si>
    <t>1120240020</t>
  </si>
  <si>
    <t>Расходы на обеспечение вывоза бытовых отходов на территории Беляницкого сельского поселения Сонковского района</t>
  </si>
  <si>
    <t>Расходы на финансовое обеспечение строительства и ремонта колодцев в населенных пунктах поселения</t>
  </si>
  <si>
    <t>1120140010</t>
  </si>
  <si>
    <t>400</t>
  </si>
  <si>
    <t>Капитальные вложения в объекты недвижимого имущества государственной (муниципальной) собственности</t>
  </si>
  <si>
    <t>410</t>
  </si>
  <si>
    <t>Бюджетные инвестиции</t>
  </si>
  <si>
    <t>Расходы обустройство площадок для размещение мусорных контейнеров</t>
  </si>
  <si>
    <t xml:space="preserve">Утверждено Решением о бюджете на 2020 год </t>
  </si>
  <si>
    <t>Распределение бюджетных ассигнований местного бюджета по разделам и подразделам классификации расходов бюджетов на 2020 год</t>
  </si>
  <si>
    <r>
      <t xml:space="preserve">Распределение бюджетных ассигнований по целевым статьям (муниципальным программам </t>
    </r>
    <r>
      <rPr>
        <b/>
        <sz val="9"/>
        <color indexed="10"/>
        <rFont val="Arial"/>
        <family val="2"/>
        <charset val="204"/>
      </rPr>
      <t xml:space="preserve"> </t>
    </r>
    <r>
      <rPr>
        <b/>
        <sz val="9"/>
        <rFont val="Arial"/>
        <family val="2"/>
        <charset val="204"/>
      </rPr>
      <t xml:space="preserve">и непрограммным направлениям деятельности), группам и подгруппам видов расходов классификации расходов бюджетов на 2020 год </t>
    </r>
  </si>
  <si>
    <t xml:space="preserve">                                                    Приложение 3</t>
  </si>
  <si>
    <t>Приложение 4</t>
  </si>
  <si>
    <t>Исполнено за 1 полугодие 2020 года</t>
  </si>
  <si>
    <t xml:space="preserve">к постановлению администрации Беляницкого сельского поселения Сонковского района Тверской области от  24.07.2020 № 23 - па  "Об утверждении очета об исполнении бюджета муниципального образования Беляницкое сельское  поселение Сонковского района Тверской области за 1 полугодие 2020 года"
</t>
  </si>
  <si>
    <t>к постановлению администрации Беляницкого сельского поселения Сонковского района Тверской области от  24.07.2020 № 23 - па  "Об утверждении очета об исполнении бюджета муниципального образования Беляницкое сельское  поселение Сонковского района Тверской области за 1 полугодие 2020 года"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</si>
</sst>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#,##0.0"/>
  </numFmts>
  <fonts count="19" x14ac:knownFonts="1">
    <font>
      <sz val="10"/>
      <name val="MS Sans Serif"/>
      <charset val="204"/>
    </font>
    <font>
      <sz val="10"/>
      <name val="MS Sans Serif"/>
      <family val="2"/>
      <charset val="204"/>
    </font>
    <font>
      <b/>
      <sz val="10"/>
      <name val="MS Sans Serif"/>
      <family val="2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sz val="10"/>
      <name val="Arial"/>
      <family val="2"/>
      <charset val="204"/>
    </font>
    <font>
      <sz val="12"/>
      <name val="Arial"/>
      <family val="2"/>
      <charset val="204"/>
    </font>
    <font>
      <i/>
      <sz val="12"/>
      <name val="Arial"/>
      <family val="2"/>
      <charset val="204"/>
    </font>
    <font>
      <sz val="9"/>
      <color indexed="8"/>
      <name val="Arial"/>
      <family val="2"/>
      <charset val="204"/>
    </font>
    <font>
      <i/>
      <sz val="9"/>
      <name val="Arial"/>
      <family val="2"/>
      <charset val="204"/>
    </font>
    <font>
      <b/>
      <i/>
      <sz val="9"/>
      <name val="Arial"/>
      <family val="2"/>
      <charset val="204"/>
    </font>
    <font>
      <b/>
      <sz val="9"/>
      <color indexed="10"/>
      <name val="Arial"/>
      <family val="2"/>
      <charset val="204"/>
    </font>
    <font>
      <b/>
      <sz val="10"/>
      <name val="Times New Roman"/>
      <family val="1"/>
      <charset val="204"/>
    </font>
    <font>
      <b/>
      <i/>
      <sz val="10"/>
      <name val="Arial"/>
      <family val="2"/>
      <charset val="204"/>
    </font>
    <font>
      <sz val="8"/>
      <name val="MS Sans Serif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sz val="11"/>
      <color indexed="8"/>
      <name val="Arial"/>
      <family val="2"/>
      <charset val="204"/>
    </font>
    <font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>
      <alignment vertical="top"/>
    </xf>
  </cellStyleXfs>
  <cellXfs count="106">
    <xf numFmtId="0" fontId="0" fillId="0" borderId="0" xfId="0" applyNumberFormat="1" applyFont="1" applyFill="1" applyBorder="1" applyAlignment="1" applyProtection="1">
      <alignment vertical="top"/>
    </xf>
    <xf numFmtId="0" fontId="1" fillId="0" borderId="0" xfId="0" applyNumberFormat="1" applyFont="1" applyFill="1" applyBorder="1" applyAlignment="1" applyProtection="1">
      <alignment horizontal="left" vertical="top"/>
    </xf>
    <xf numFmtId="0" fontId="2" fillId="0" borderId="0" xfId="0" applyNumberFormat="1" applyFont="1" applyFill="1" applyBorder="1" applyAlignment="1" applyProtection="1">
      <alignment vertical="top"/>
    </xf>
    <xf numFmtId="0" fontId="3" fillId="0" borderId="0" xfId="0" applyNumberFormat="1" applyFont="1" applyFill="1" applyBorder="1" applyAlignment="1" applyProtection="1">
      <alignment vertical="top"/>
    </xf>
    <xf numFmtId="49" fontId="3" fillId="0" borderId="1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/>
    </xf>
    <xf numFmtId="49" fontId="3" fillId="0" borderId="1" xfId="0" applyNumberFormat="1" applyFont="1" applyFill="1" applyBorder="1" applyAlignment="1" applyProtection="1">
      <alignment horizontal="center" vertical="top" wrapText="1"/>
    </xf>
    <xf numFmtId="0" fontId="3" fillId="0" borderId="1" xfId="0" applyNumberFormat="1" applyFont="1" applyFill="1" applyBorder="1" applyAlignment="1" applyProtection="1">
      <alignment vertical="center" wrapText="1"/>
    </xf>
    <xf numFmtId="0" fontId="4" fillId="0" borderId="1" xfId="0" applyNumberFormat="1" applyFont="1" applyFill="1" applyBorder="1" applyAlignment="1" applyProtection="1">
      <alignment vertical="top" wrapText="1"/>
    </xf>
    <xf numFmtId="164" fontId="3" fillId="0" borderId="1" xfId="0" applyNumberFormat="1" applyFont="1" applyFill="1" applyBorder="1" applyAlignment="1" applyProtection="1">
      <alignment horizontal="right" vertical="center" wrapText="1"/>
    </xf>
    <xf numFmtId="164" fontId="3" fillId="0" borderId="1" xfId="0" applyNumberFormat="1" applyFont="1" applyFill="1" applyBorder="1" applyAlignment="1" applyProtection="1">
      <alignment horizontal="right" vertical="center" wrapText="1"/>
      <protection locked="0"/>
    </xf>
    <xf numFmtId="164" fontId="3" fillId="0" borderId="1" xfId="0" applyNumberFormat="1" applyFont="1" applyFill="1" applyBorder="1" applyAlignment="1" applyProtection="1">
      <alignment horizontal="right" vertical="top" wrapText="1"/>
    </xf>
    <xf numFmtId="164" fontId="4" fillId="0" borderId="1" xfId="0" applyNumberFormat="1" applyFont="1" applyFill="1" applyBorder="1" applyAlignment="1" applyProtection="1">
      <alignment horizontal="right" vertical="top" wrapText="1"/>
    </xf>
    <xf numFmtId="0" fontId="6" fillId="0" borderId="0" xfId="0" applyFont="1" applyAlignment="1">
      <alignment horizontal="right"/>
    </xf>
    <xf numFmtId="49" fontId="6" fillId="0" borderId="0" xfId="0" applyNumberFormat="1" applyFont="1" applyAlignment="1">
      <alignment horizontal="right"/>
    </xf>
    <xf numFmtId="0" fontId="6" fillId="0" borderId="0" xfId="0" applyFont="1" applyAlignment="1"/>
    <xf numFmtId="49" fontId="9" fillId="0" borderId="1" xfId="0" applyNumberFormat="1" applyFont="1" applyFill="1" applyBorder="1" applyAlignment="1" applyProtection="1">
      <alignment horizontal="center" vertical="top" wrapText="1"/>
    </xf>
    <xf numFmtId="164" fontId="9" fillId="0" borderId="1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" xfId="0" applyNumberFormat="1" applyFont="1" applyFill="1" applyBorder="1" applyAlignment="1" applyProtection="1">
      <alignment horizontal="center" vertical="center"/>
    </xf>
    <xf numFmtId="164" fontId="10" fillId="0" borderId="1" xfId="0" applyNumberFormat="1" applyFont="1" applyFill="1" applyBorder="1" applyAlignment="1" applyProtection="1">
      <alignment horizontal="right" vertical="center" wrapText="1"/>
      <protection locked="0"/>
    </xf>
    <xf numFmtId="164" fontId="10" fillId="0" borderId="1" xfId="0" applyNumberFormat="1" applyFont="1" applyFill="1" applyBorder="1" applyAlignment="1" applyProtection="1">
      <alignment horizontal="right" vertical="top" wrapText="1"/>
    </xf>
    <xf numFmtId="0" fontId="0" fillId="0" borderId="1" xfId="0" applyNumberFormat="1" applyFont="1" applyFill="1" applyBorder="1" applyAlignment="1" applyProtection="1">
      <alignment vertical="top"/>
    </xf>
    <xf numFmtId="0" fontId="3" fillId="0" borderId="1" xfId="0" applyNumberFormat="1" applyFont="1" applyFill="1" applyBorder="1" applyAlignment="1" applyProtection="1">
      <alignment vertical="top" wrapText="1"/>
    </xf>
    <xf numFmtId="0" fontId="2" fillId="0" borderId="1" xfId="0" applyNumberFormat="1" applyFont="1" applyFill="1" applyBorder="1" applyAlignment="1" applyProtection="1">
      <alignment vertical="top"/>
    </xf>
    <xf numFmtId="0" fontId="12" fillId="2" borderId="0" xfId="0" applyFont="1" applyFill="1" applyBorder="1" applyAlignment="1"/>
    <xf numFmtId="0" fontId="10" fillId="0" borderId="1" xfId="0" applyNumberFormat="1" applyFont="1" applyFill="1" applyBorder="1" applyAlignment="1" applyProtection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 applyProtection="1">
      <alignment horizontal="center" vertical="top" wrapText="1"/>
    </xf>
    <xf numFmtId="49" fontId="10" fillId="0" borderId="1" xfId="0" applyNumberFormat="1" applyFont="1" applyFill="1" applyBorder="1" applyAlignment="1" applyProtection="1">
      <alignment horizontal="center" vertical="top" wrapText="1"/>
    </xf>
    <xf numFmtId="164" fontId="10" fillId="0" borderId="1" xfId="0" applyNumberFormat="1" applyFont="1" applyFill="1" applyBorder="1" applyAlignment="1" applyProtection="1">
      <alignment horizontal="right" vertical="center" wrapText="1"/>
    </xf>
    <xf numFmtId="49" fontId="16" fillId="0" borderId="1" xfId="0" applyNumberFormat="1" applyFont="1" applyBorder="1" applyAlignment="1">
      <alignment horizontal="center"/>
    </xf>
    <xf numFmtId="3" fontId="16" fillId="0" borderId="1" xfId="0" applyNumberFormat="1" applyFont="1" applyFill="1" applyBorder="1" applyAlignment="1">
      <alignment horizontal="center" vertical="center"/>
    </xf>
    <xf numFmtId="0" fontId="15" fillId="0" borderId="2" xfId="0" applyFont="1" applyBorder="1" applyAlignment="1">
      <alignment horizontal="right"/>
    </xf>
    <xf numFmtId="49" fontId="15" fillId="0" borderId="3" xfId="0" applyNumberFormat="1" applyFont="1" applyBorder="1" applyAlignment="1">
      <alignment horizontal="right"/>
    </xf>
    <xf numFmtId="0" fontId="16" fillId="0" borderId="2" xfId="0" applyFont="1" applyBorder="1" applyAlignment="1">
      <alignment horizontal="right"/>
    </xf>
    <xf numFmtId="49" fontId="16" fillId="0" borderId="3" xfId="0" applyNumberFormat="1" applyFont="1" applyBorder="1" applyAlignment="1">
      <alignment horizontal="right"/>
    </xf>
    <xf numFmtId="0" fontId="15" fillId="0" borderId="4" xfId="0" applyFont="1" applyBorder="1" applyAlignment="1">
      <alignment horizontal="center"/>
    </xf>
    <xf numFmtId="0" fontId="15" fillId="0" borderId="5" xfId="0" applyFont="1" applyBorder="1" applyAlignment="1">
      <alignment horizontal="center"/>
    </xf>
    <xf numFmtId="49" fontId="15" fillId="0" borderId="5" xfId="0" applyNumberFormat="1" applyFont="1" applyBorder="1" applyAlignment="1">
      <alignment horizontal="center"/>
    </xf>
    <xf numFmtId="49" fontId="4" fillId="0" borderId="1" xfId="0" applyNumberFormat="1" applyFont="1" applyFill="1" applyBorder="1" applyAlignment="1" applyProtection="1">
      <alignment horizontal="center" vertical="top" wrapText="1"/>
    </xf>
    <xf numFmtId="0" fontId="5" fillId="0" borderId="1" xfId="0" applyFont="1" applyFill="1" applyBorder="1" applyAlignment="1">
      <alignment horizontal="left" wrapText="1"/>
    </xf>
    <xf numFmtId="49" fontId="3" fillId="0" borderId="1" xfId="0" applyNumberFormat="1" applyFont="1" applyFill="1" applyBorder="1" applyAlignment="1" applyProtection="1">
      <alignment horizontal="right" vertical="top" wrapText="1"/>
    </xf>
    <xf numFmtId="49" fontId="3" fillId="0" borderId="1" xfId="0" applyNumberFormat="1" applyFont="1" applyFill="1" applyBorder="1" applyAlignment="1">
      <alignment horizontal="right" wrapText="1"/>
    </xf>
    <xf numFmtId="0" fontId="3" fillId="0" borderId="1" xfId="0" applyFont="1" applyFill="1" applyBorder="1" applyAlignment="1">
      <alignment horizontal="left" wrapText="1"/>
    </xf>
    <xf numFmtId="164" fontId="3" fillId="0" borderId="1" xfId="0" applyNumberFormat="1" applyFont="1" applyFill="1" applyBorder="1" applyAlignment="1">
      <alignment horizontal="right"/>
    </xf>
    <xf numFmtId="0" fontId="8" fillId="0" borderId="1" xfId="0" applyFont="1" applyFill="1" applyBorder="1" applyAlignment="1">
      <alignment horizontal="right" wrapText="1"/>
    </xf>
    <xf numFmtId="0" fontId="3" fillId="0" borderId="1" xfId="0" applyNumberFormat="1" applyFont="1" applyFill="1" applyBorder="1" applyAlignment="1" applyProtection="1">
      <alignment horizontal="right" vertical="top" wrapText="1"/>
    </xf>
    <xf numFmtId="0" fontId="3" fillId="0" borderId="1" xfId="0" applyNumberFormat="1" applyFont="1" applyFill="1" applyBorder="1" applyAlignment="1" applyProtection="1">
      <alignment vertical="top"/>
    </xf>
    <xf numFmtId="0" fontId="3" fillId="0" borderId="1" xfId="0" applyNumberFormat="1" applyFont="1" applyFill="1" applyBorder="1" applyAlignment="1" applyProtection="1">
      <alignment horizontal="center" vertical="top"/>
    </xf>
    <xf numFmtId="0" fontId="3" fillId="0" borderId="1" xfId="0" applyFont="1" applyFill="1" applyBorder="1" applyAlignment="1">
      <alignment wrapText="1"/>
    </xf>
    <xf numFmtId="0" fontId="3" fillId="0" borderId="6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justify" vertical="center" wrapText="1"/>
    </xf>
    <xf numFmtId="49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right"/>
    </xf>
    <xf numFmtId="0" fontId="5" fillId="0" borderId="1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right" wrapText="1"/>
    </xf>
    <xf numFmtId="49" fontId="16" fillId="0" borderId="6" xfId="0" applyNumberFormat="1" applyFont="1" applyBorder="1" applyAlignment="1">
      <alignment horizontal="center" vertical="center"/>
    </xf>
    <xf numFmtId="0" fontId="15" fillId="0" borderId="7" xfId="0" applyFont="1" applyBorder="1" applyAlignment="1">
      <alignment wrapText="1"/>
    </xf>
    <xf numFmtId="0" fontId="16" fillId="0" borderId="7" xfId="0" applyFont="1" applyBorder="1" applyAlignment="1">
      <alignment wrapText="1"/>
    </xf>
    <xf numFmtId="0" fontId="16" fillId="0" borderId="8" xfId="0" applyFont="1" applyBorder="1" applyAlignment="1">
      <alignment wrapText="1"/>
    </xf>
    <xf numFmtId="0" fontId="17" fillId="0" borderId="9" xfId="0" applyFont="1" applyFill="1" applyBorder="1" applyAlignment="1">
      <alignment vertical="top" wrapText="1"/>
    </xf>
    <xf numFmtId="0" fontId="15" fillId="0" borderId="8" xfId="0" applyFont="1" applyBorder="1" applyAlignment="1">
      <alignment horizontal="left" wrapText="1"/>
    </xf>
    <xf numFmtId="0" fontId="16" fillId="0" borderId="8" xfId="0" applyFont="1" applyBorder="1" applyAlignment="1">
      <alignment horizontal="left" wrapText="1"/>
    </xf>
    <xf numFmtId="49" fontId="15" fillId="0" borderId="10" xfId="0" applyNumberFormat="1" applyFont="1" applyBorder="1" applyAlignment="1">
      <alignment horizontal="left"/>
    </xf>
    <xf numFmtId="164" fontId="15" fillId="0" borderId="1" xfId="0" applyNumberFormat="1" applyFont="1" applyFill="1" applyBorder="1" applyAlignment="1">
      <alignment horizontal="right"/>
    </xf>
    <xf numFmtId="164" fontId="16" fillId="0" borderId="1" xfId="0" applyNumberFormat="1" applyFont="1" applyFill="1" applyBorder="1" applyAlignment="1">
      <alignment horizontal="right"/>
    </xf>
    <xf numFmtId="164" fontId="15" fillId="0" borderId="1" xfId="0" applyNumberFormat="1" applyFont="1" applyFill="1" applyBorder="1" applyAlignment="1" applyProtection="1">
      <alignment horizontal="right" shrinkToFit="1"/>
      <protection locked="0"/>
    </xf>
    <xf numFmtId="164" fontId="16" fillId="0" borderId="1" xfId="0" applyNumberFormat="1" applyFont="1" applyFill="1" applyBorder="1" applyAlignment="1" applyProtection="1">
      <alignment horizontal="right" shrinkToFit="1"/>
      <protection locked="0"/>
    </xf>
    <xf numFmtId="164" fontId="4" fillId="0" borderId="1" xfId="0" applyNumberFormat="1" applyFont="1" applyFill="1" applyBorder="1" applyAlignment="1" applyProtection="1">
      <alignment horizontal="right" vertical="center" wrapText="1"/>
    </xf>
    <xf numFmtId="49" fontId="3" fillId="0" borderId="1" xfId="0" applyNumberFormat="1" applyFont="1" applyFill="1" applyBorder="1" applyAlignment="1">
      <alignment horizontal="center" wrapText="1"/>
    </xf>
    <xf numFmtId="0" fontId="16" fillId="0" borderId="12" xfId="0" applyFont="1" applyFill="1" applyBorder="1" applyAlignment="1">
      <alignment horizontal="left" vertical="center" wrapText="1"/>
    </xf>
    <xf numFmtId="0" fontId="3" fillId="0" borderId="1" xfId="0" applyNumberFormat="1" applyFont="1" applyFill="1" applyBorder="1" applyAlignment="1" applyProtection="1">
      <alignment horizontal="left" vertical="center" wrapText="1"/>
    </xf>
    <xf numFmtId="0" fontId="3" fillId="0" borderId="1" xfId="0" applyFont="1" applyFill="1" applyBorder="1" applyAlignment="1">
      <alignment horizontal="justify" vertical="center" wrapText="1"/>
    </xf>
    <xf numFmtId="49" fontId="9" fillId="0" borderId="12" xfId="0" applyNumberFormat="1" applyFont="1" applyFill="1" applyBorder="1" applyAlignment="1" applyProtection="1">
      <alignment horizontal="right" vertical="top" wrapText="1"/>
    </xf>
    <xf numFmtId="49" fontId="5" fillId="0" borderId="0" xfId="0" applyNumberFormat="1" applyFont="1" applyFill="1" applyBorder="1" applyAlignment="1" applyProtection="1">
      <alignment vertical="top" wrapText="1"/>
    </xf>
    <xf numFmtId="0" fontId="3" fillId="0" borderId="1" xfId="0" applyFont="1" applyFill="1" applyBorder="1" applyAlignment="1">
      <alignment horizontal="left" vertical="center" wrapText="1"/>
    </xf>
    <xf numFmtId="164" fontId="3" fillId="0" borderId="12" xfId="0" applyNumberFormat="1" applyFont="1" applyFill="1" applyBorder="1" applyAlignment="1" applyProtection="1">
      <alignment horizontal="right" vertical="center" wrapText="1"/>
    </xf>
    <xf numFmtId="0" fontId="10" fillId="0" borderId="1" xfId="0" applyFont="1" applyFill="1" applyBorder="1" applyAlignment="1">
      <alignment horizontal="center" wrapText="1"/>
    </xf>
    <xf numFmtId="0" fontId="4" fillId="0" borderId="1" xfId="0" applyNumberFormat="1" applyFont="1" applyFill="1" applyBorder="1" applyAlignment="1" applyProtection="1">
      <alignment horizontal="center" vertical="top" wrapText="1"/>
    </xf>
    <xf numFmtId="49" fontId="3" fillId="0" borderId="12" xfId="0" applyNumberFormat="1" applyFont="1" applyFill="1" applyBorder="1" applyAlignment="1">
      <alignment horizontal="right" wrapText="1"/>
    </xf>
    <xf numFmtId="0" fontId="5" fillId="0" borderId="12" xfId="0" applyFont="1" applyFill="1" applyBorder="1" applyAlignment="1">
      <alignment horizontal="left" wrapText="1"/>
    </xf>
    <xf numFmtId="164" fontId="3" fillId="0" borderId="12" xfId="0" applyNumberFormat="1" applyFont="1" applyFill="1" applyBorder="1" applyAlignment="1" applyProtection="1">
      <alignment horizontal="right" vertical="top" wrapText="1"/>
    </xf>
    <xf numFmtId="49" fontId="3" fillId="0" borderId="1" xfId="0" applyNumberFormat="1" applyFont="1" applyFill="1" applyBorder="1" applyAlignment="1" applyProtection="1">
      <alignment vertical="top" wrapText="1"/>
    </xf>
    <xf numFmtId="0" fontId="0" fillId="0" borderId="0" xfId="0" applyNumberFormat="1" applyFont="1" applyFill="1" applyBorder="1" applyAlignment="1" applyProtection="1">
      <alignment vertical="top"/>
    </xf>
    <xf numFmtId="0" fontId="0" fillId="0" borderId="0" xfId="0" applyNumberFormat="1" applyFont="1" applyFill="1" applyBorder="1" applyAlignment="1" applyProtection="1">
      <alignment vertical="top"/>
    </xf>
    <xf numFmtId="0" fontId="0" fillId="0" borderId="0" xfId="0" applyNumberFormat="1" applyFont="1" applyFill="1" applyBorder="1" applyAlignment="1" applyProtection="1">
      <alignment vertical="top"/>
    </xf>
    <xf numFmtId="49" fontId="16" fillId="0" borderId="12" xfId="0" applyNumberFormat="1" applyFont="1" applyBorder="1" applyAlignment="1">
      <alignment horizontal="right" wrapText="1"/>
    </xf>
    <xf numFmtId="49" fontId="16" fillId="0" borderId="11" xfId="0" applyNumberFormat="1" applyFont="1" applyBorder="1" applyAlignment="1">
      <alignment horizontal="center" vertical="center" wrapText="1"/>
    </xf>
    <xf numFmtId="0" fontId="3" fillId="0" borderId="12" xfId="0" applyNumberFormat="1" applyFont="1" applyFill="1" applyBorder="1" applyAlignment="1" applyProtection="1">
      <alignment horizontal="center" vertical="center" wrapText="1"/>
    </xf>
    <xf numFmtId="49" fontId="3" fillId="0" borderId="12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>
      <alignment vertical="top" wrapText="1"/>
    </xf>
    <xf numFmtId="49" fontId="3" fillId="0" borderId="12" xfId="0" applyNumberFormat="1" applyFont="1" applyFill="1" applyBorder="1" applyAlignment="1" applyProtection="1">
      <alignment horizontal="center" vertical="top" wrapText="1"/>
    </xf>
    <xf numFmtId="0" fontId="3" fillId="0" borderId="12" xfId="0" applyNumberFormat="1" applyFont="1" applyFill="1" applyBorder="1" applyAlignment="1" applyProtection="1">
      <alignment horizontal="left" vertical="center" wrapText="1"/>
    </xf>
    <xf numFmtId="165" fontId="15" fillId="0" borderId="1" xfId="0" applyNumberFormat="1" applyFont="1" applyFill="1" applyBorder="1" applyAlignment="1">
      <alignment horizontal="right"/>
    </xf>
    <xf numFmtId="165" fontId="4" fillId="0" borderId="1" xfId="0" applyNumberFormat="1" applyFont="1" applyFill="1" applyBorder="1" applyAlignment="1" applyProtection="1">
      <alignment horizontal="right" vertical="top" wrapText="1"/>
    </xf>
    <xf numFmtId="3" fontId="7" fillId="0" borderId="13" xfId="0" applyNumberFormat="1" applyFont="1" applyFill="1" applyBorder="1" applyAlignment="1">
      <alignment horizontal="right" vertical="center" wrapText="1"/>
    </xf>
    <xf numFmtId="0" fontId="0" fillId="0" borderId="13" xfId="0" applyNumberFormat="1" applyFont="1" applyFill="1" applyBorder="1" applyAlignment="1" applyProtection="1">
      <alignment vertical="top" wrapText="1"/>
    </xf>
    <xf numFmtId="0" fontId="5" fillId="0" borderId="0" xfId="0" applyFont="1" applyAlignment="1">
      <alignment horizontal="right" wrapText="1"/>
    </xf>
    <xf numFmtId="0" fontId="0" fillId="0" borderId="0" xfId="0" applyNumberFormat="1" applyFont="1" applyFill="1" applyBorder="1" applyAlignment="1" applyProtection="1">
      <alignment vertical="top" wrapText="1"/>
    </xf>
    <xf numFmtId="0" fontId="15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right" wrapText="1"/>
    </xf>
    <xf numFmtId="0" fontId="3" fillId="0" borderId="0" xfId="0" applyNumberFormat="1" applyFont="1" applyFill="1" applyBorder="1" applyAlignment="1" applyProtection="1">
      <alignment horizontal="right" vertical="top" wrapText="1"/>
    </xf>
    <xf numFmtId="0" fontId="18" fillId="0" borderId="0" xfId="0" applyNumberFormat="1" applyFont="1" applyFill="1" applyBorder="1" applyAlignment="1" applyProtection="1">
      <alignment horizontal="right" vertical="top" wrapText="1"/>
    </xf>
    <xf numFmtId="0" fontId="14" fillId="0" borderId="0" xfId="0" applyNumberFormat="1" applyFont="1" applyFill="1" applyBorder="1" applyAlignment="1" applyProtection="1">
      <alignment horizontal="right" vertical="top" wrapText="1"/>
    </xf>
    <xf numFmtId="0" fontId="4" fillId="0" borderId="0" xfId="0" applyNumberFormat="1" applyFont="1" applyFill="1" applyBorder="1" applyAlignment="1" applyProtection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4"/>
  <sheetViews>
    <sheetView workbookViewId="0">
      <selection activeCell="J2" sqref="J2"/>
    </sheetView>
  </sheetViews>
  <sheetFormatPr defaultColWidth="8.140625" defaultRowHeight="12.75" x14ac:dyDescent="0.2"/>
  <cols>
    <col min="1" max="1" width="4.28515625" customWidth="1"/>
    <col min="2" max="2" width="4.85546875" customWidth="1"/>
    <col min="3" max="3" width="5.85546875" customWidth="1"/>
    <col min="4" max="4" width="43.7109375" customWidth="1"/>
    <col min="5" max="5" width="14.28515625" customWidth="1"/>
    <col min="6" max="6" width="13.28515625" customWidth="1"/>
  </cols>
  <sheetData>
    <row r="1" spans="1:6" ht="15" x14ac:dyDescent="0.2">
      <c r="A1" s="13"/>
      <c r="B1" s="13"/>
      <c r="C1" s="14"/>
      <c r="D1" s="98" t="s">
        <v>100</v>
      </c>
      <c r="E1" s="98"/>
      <c r="F1" s="99"/>
    </row>
    <row r="2" spans="1:6" ht="146.25" customHeight="1" x14ac:dyDescent="0.2">
      <c r="A2" s="13"/>
      <c r="B2" s="13"/>
      <c r="C2" s="14"/>
      <c r="D2" s="56"/>
      <c r="E2" s="101" t="s">
        <v>104</v>
      </c>
      <c r="F2" s="101"/>
    </row>
    <row r="3" spans="1:6" ht="47.25" customHeight="1" x14ac:dyDescent="0.2">
      <c r="A3" s="100" t="s">
        <v>98</v>
      </c>
      <c r="B3" s="100"/>
      <c r="C3" s="100"/>
      <c r="D3" s="100"/>
      <c r="E3" s="100"/>
      <c r="F3" s="99"/>
    </row>
    <row r="4" spans="1:6" s="2" customFormat="1" ht="15" x14ac:dyDescent="0.2">
      <c r="A4" s="13"/>
      <c r="B4" s="13"/>
      <c r="C4" s="14"/>
      <c r="D4" s="15"/>
      <c r="E4" s="96" t="s">
        <v>70</v>
      </c>
      <c r="F4" s="97"/>
    </row>
    <row r="5" spans="1:6" ht="60.75" customHeight="1" x14ac:dyDescent="0.2">
      <c r="A5" s="87" t="s">
        <v>3</v>
      </c>
      <c r="B5" s="87" t="s">
        <v>31</v>
      </c>
      <c r="C5" s="87" t="s">
        <v>32</v>
      </c>
      <c r="D5" s="88" t="s">
        <v>33</v>
      </c>
      <c r="E5" s="54" t="s">
        <v>97</v>
      </c>
      <c r="F5" s="54" t="s">
        <v>102</v>
      </c>
    </row>
    <row r="6" spans="1:6" ht="14.25" x14ac:dyDescent="0.2">
      <c r="A6" s="30" t="s">
        <v>34</v>
      </c>
      <c r="B6" s="30" t="s">
        <v>4</v>
      </c>
      <c r="C6" s="30" t="s">
        <v>35</v>
      </c>
      <c r="D6" s="57" t="s">
        <v>36</v>
      </c>
      <c r="E6" s="31">
        <v>5</v>
      </c>
      <c r="F6" s="31">
        <v>6</v>
      </c>
    </row>
    <row r="7" spans="1:6" ht="15" x14ac:dyDescent="0.25">
      <c r="A7" s="32">
        <v>1</v>
      </c>
      <c r="B7" s="33" t="s">
        <v>1</v>
      </c>
      <c r="C7" s="33" t="s">
        <v>19</v>
      </c>
      <c r="D7" s="58" t="s">
        <v>0</v>
      </c>
      <c r="E7" s="65">
        <f>SUM(E8:E10)</f>
        <v>1829.95</v>
      </c>
      <c r="F7" s="65">
        <f>SUM(F8:F10)</f>
        <v>811.26556000000005</v>
      </c>
    </row>
    <row r="8" spans="1:6" ht="71.25" x14ac:dyDescent="0.2">
      <c r="A8" s="34"/>
      <c r="B8" s="35" t="s">
        <v>1</v>
      </c>
      <c r="C8" s="35" t="s">
        <v>2</v>
      </c>
      <c r="D8" s="59" t="s">
        <v>10</v>
      </c>
      <c r="E8" s="66">
        <v>1782.3</v>
      </c>
      <c r="F8" s="66">
        <v>784.76556000000005</v>
      </c>
    </row>
    <row r="9" spans="1:6" s="2" customFormat="1" ht="14.25" x14ac:dyDescent="0.2">
      <c r="A9" s="34"/>
      <c r="B9" s="35" t="s">
        <v>1</v>
      </c>
      <c r="C9" s="35" t="s">
        <v>21</v>
      </c>
      <c r="D9" s="60" t="s">
        <v>15</v>
      </c>
      <c r="E9" s="66">
        <v>1</v>
      </c>
      <c r="F9" s="66">
        <v>0</v>
      </c>
    </row>
    <row r="10" spans="1:6" s="2" customFormat="1" ht="14.25" x14ac:dyDescent="0.2">
      <c r="A10" s="34"/>
      <c r="B10" s="35" t="s">
        <v>1</v>
      </c>
      <c r="C10" s="35" t="s">
        <v>37</v>
      </c>
      <c r="D10" s="61" t="s">
        <v>38</v>
      </c>
      <c r="E10" s="66">
        <v>46.65</v>
      </c>
      <c r="F10" s="66">
        <v>26.5</v>
      </c>
    </row>
    <row r="11" spans="1:6" s="2" customFormat="1" ht="15" x14ac:dyDescent="0.25">
      <c r="A11" s="32">
        <v>2</v>
      </c>
      <c r="B11" s="33" t="s">
        <v>5</v>
      </c>
      <c r="C11" s="33" t="s">
        <v>19</v>
      </c>
      <c r="D11" s="62" t="s">
        <v>6</v>
      </c>
      <c r="E11" s="67">
        <f>E12</f>
        <v>79.900000000000006</v>
      </c>
      <c r="F11" s="67">
        <f>F12</f>
        <v>31.586500000000001</v>
      </c>
    </row>
    <row r="12" spans="1:6" s="2" customFormat="1" ht="28.5" x14ac:dyDescent="0.2">
      <c r="A12" s="34"/>
      <c r="B12" s="35" t="s">
        <v>5</v>
      </c>
      <c r="C12" s="35" t="s">
        <v>11</v>
      </c>
      <c r="D12" s="63" t="s">
        <v>7</v>
      </c>
      <c r="E12" s="68">
        <v>79.900000000000006</v>
      </c>
      <c r="F12" s="68">
        <v>31.586500000000001</v>
      </c>
    </row>
    <row r="13" spans="1:6" s="2" customFormat="1" ht="30" x14ac:dyDescent="0.25">
      <c r="A13" s="32">
        <v>3</v>
      </c>
      <c r="B13" s="33" t="s">
        <v>11</v>
      </c>
      <c r="C13" s="33" t="s">
        <v>19</v>
      </c>
      <c r="D13" s="62" t="s">
        <v>27</v>
      </c>
      <c r="E13" s="67">
        <f>E14</f>
        <v>167.298</v>
      </c>
      <c r="F13" s="67">
        <f>F14</f>
        <v>19.065000000000001</v>
      </c>
    </row>
    <row r="14" spans="1:6" s="2" customFormat="1" ht="14.25" x14ac:dyDescent="0.2">
      <c r="A14" s="34"/>
      <c r="B14" s="35" t="s">
        <v>11</v>
      </c>
      <c r="C14" s="35" t="s">
        <v>28</v>
      </c>
      <c r="D14" s="63" t="s">
        <v>29</v>
      </c>
      <c r="E14" s="68">
        <v>167.298</v>
      </c>
      <c r="F14" s="68">
        <v>19.065000000000001</v>
      </c>
    </row>
    <row r="15" spans="1:6" s="2" customFormat="1" ht="15" x14ac:dyDescent="0.25">
      <c r="A15" s="32">
        <v>4</v>
      </c>
      <c r="B15" s="33" t="s">
        <v>2</v>
      </c>
      <c r="C15" s="33" t="s">
        <v>19</v>
      </c>
      <c r="D15" s="62" t="s">
        <v>47</v>
      </c>
      <c r="E15" s="67">
        <f>SUM(E16)</f>
        <v>900.36900000000003</v>
      </c>
      <c r="F15" s="67">
        <f>SUM(F16)</f>
        <v>286.10000000000002</v>
      </c>
    </row>
    <row r="16" spans="1:6" s="2" customFormat="1" ht="14.25" x14ac:dyDescent="0.2">
      <c r="A16" s="34"/>
      <c r="B16" s="35" t="s">
        <v>2</v>
      </c>
      <c r="C16" s="35" t="s">
        <v>48</v>
      </c>
      <c r="D16" s="63" t="s">
        <v>49</v>
      </c>
      <c r="E16" s="68">
        <v>900.36900000000003</v>
      </c>
      <c r="F16" s="68">
        <v>286.10000000000002</v>
      </c>
    </row>
    <row r="17" spans="1:6" ht="18" customHeight="1" x14ac:dyDescent="0.25">
      <c r="A17" s="32">
        <v>5</v>
      </c>
      <c r="B17" s="33" t="s">
        <v>8</v>
      </c>
      <c r="C17" s="33" t="s">
        <v>19</v>
      </c>
      <c r="D17" s="62" t="s">
        <v>9</v>
      </c>
      <c r="E17" s="67">
        <f>SUM(E18:E19)</f>
        <v>738.76</v>
      </c>
      <c r="F17" s="67">
        <f>SUM(F18:F19)</f>
        <v>219.78071</v>
      </c>
    </row>
    <row r="18" spans="1:6" ht="13.5" hidden="1" customHeight="1" x14ac:dyDescent="0.25">
      <c r="A18" s="32"/>
      <c r="B18" s="35" t="s">
        <v>8</v>
      </c>
      <c r="C18" s="35" t="s">
        <v>5</v>
      </c>
      <c r="D18" s="71" t="s">
        <v>75</v>
      </c>
      <c r="E18" s="68"/>
      <c r="F18" s="68"/>
    </row>
    <row r="19" spans="1:6" ht="14.25" x14ac:dyDescent="0.2">
      <c r="A19" s="34"/>
      <c r="B19" s="35" t="s">
        <v>8</v>
      </c>
      <c r="C19" s="35" t="s">
        <v>11</v>
      </c>
      <c r="D19" s="63" t="s">
        <v>12</v>
      </c>
      <c r="E19" s="68">
        <v>738.76</v>
      </c>
      <c r="F19" s="68">
        <v>219.78071</v>
      </c>
    </row>
    <row r="20" spans="1:6" s="2" customFormat="1" ht="60" x14ac:dyDescent="0.25">
      <c r="A20" s="32">
        <v>6</v>
      </c>
      <c r="B20" s="33" t="s">
        <v>18</v>
      </c>
      <c r="C20" s="33" t="s">
        <v>19</v>
      </c>
      <c r="D20" s="62" t="s">
        <v>20</v>
      </c>
      <c r="E20" s="67">
        <f>E21</f>
        <v>24.4</v>
      </c>
      <c r="F20" s="67">
        <f>F21</f>
        <v>12.2</v>
      </c>
    </row>
    <row r="21" spans="1:6" ht="57" x14ac:dyDescent="0.2">
      <c r="A21" s="34"/>
      <c r="B21" s="35" t="s">
        <v>18</v>
      </c>
      <c r="C21" s="35" t="s">
        <v>11</v>
      </c>
      <c r="D21" s="63" t="s">
        <v>30</v>
      </c>
      <c r="E21" s="68">
        <v>24.4</v>
      </c>
      <c r="F21" s="68">
        <v>12.2</v>
      </c>
    </row>
    <row r="22" spans="1:6" ht="15" x14ac:dyDescent="0.25">
      <c r="A22" s="36"/>
      <c r="B22" s="37"/>
      <c r="C22" s="38"/>
      <c r="D22" s="64" t="s">
        <v>14</v>
      </c>
      <c r="E22" s="65">
        <f>E20+E17+E11+E7+E13+E15</f>
        <v>3740.6770000000001</v>
      </c>
      <c r="F22" s="94">
        <f>F20+F17+F11+F7+F13+F15</f>
        <v>1379.9977699999999</v>
      </c>
    </row>
    <row r="26" spans="1:6" s="2" customFormat="1" ht="15.75" customHeight="1" x14ac:dyDescent="0.2"/>
    <row r="27" spans="1:6" ht="28.5" customHeight="1" x14ac:dyDescent="0.2"/>
    <row r="28" spans="1:6" s="2" customFormat="1" ht="19.5" customHeight="1" x14ac:dyDescent="0.2"/>
    <row r="29" spans="1:6" s="2" customFormat="1" ht="19.5" customHeight="1" x14ac:dyDescent="0.2"/>
    <row r="30" spans="1:6" s="2" customFormat="1" ht="26.25" customHeight="1" x14ac:dyDescent="0.2"/>
    <row r="35" s="2" customFormat="1" ht="37.5" customHeight="1" x14ac:dyDescent="0.2"/>
    <row r="36" ht="45" customHeight="1" x14ac:dyDescent="0.2"/>
    <row r="37" ht="15" customHeight="1" x14ac:dyDescent="0.2"/>
    <row r="38" ht="90.75" customHeight="1" x14ac:dyDescent="0.2"/>
    <row r="40" s="2" customFormat="1" x14ac:dyDescent="0.2"/>
    <row r="74" ht="27.75" customHeight="1" x14ac:dyDescent="0.2"/>
    <row r="75" ht="27.75" customHeight="1" x14ac:dyDescent="0.2"/>
    <row r="76" ht="13.5" customHeight="1" x14ac:dyDescent="0.2"/>
    <row r="77" ht="39.75" customHeight="1" x14ac:dyDescent="0.2"/>
    <row r="78" ht="41.25" customHeight="1" x14ac:dyDescent="0.2"/>
    <row r="79" ht="14.25" customHeight="1" x14ac:dyDescent="0.2"/>
    <row r="124" ht="39.75" customHeight="1" x14ac:dyDescent="0.2"/>
  </sheetData>
  <mergeCells count="4">
    <mergeCell ref="E4:F4"/>
    <mergeCell ref="D1:F1"/>
    <mergeCell ref="A3:F3"/>
    <mergeCell ref="E2:F2"/>
  </mergeCells>
  <phoneticPr fontId="0" type="noConversion"/>
  <pageMargins left="0.59055118110236227" right="0" top="0.59055118110236227" bottom="0.59055118110236227" header="0.27559055118110237" footer="0.51181102362204722"/>
  <pageSetup paperSize="9" orientation="portrait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3"/>
  <sheetViews>
    <sheetView tabSelected="1" workbookViewId="0">
      <selection activeCell="H5" sqref="H5"/>
    </sheetView>
  </sheetViews>
  <sheetFormatPr defaultColWidth="8.140625" defaultRowHeight="12.75" x14ac:dyDescent="0.2"/>
  <cols>
    <col min="1" max="1" width="12" customWidth="1"/>
    <col min="2" max="2" width="6" customWidth="1"/>
    <col min="3" max="3" width="54" customWidth="1"/>
    <col min="4" max="4" width="14.28515625" customWidth="1"/>
    <col min="5" max="5" width="13.5703125" customWidth="1"/>
  </cols>
  <sheetData>
    <row r="1" spans="1:5" x14ac:dyDescent="0.2">
      <c r="A1" s="3"/>
      <c r="B1" s="3"/>
      <c r="C1" s="102" t="s">
        <v>101</v>
      </c>
      <c r="D1" s="102"/>
      <c r="E1" s="99"/>
    </row>
    <row r="2" spans="1:5" ht="121.5" customHeight="1" x14ac:dyDescent="0.2">
      <c r="A2" s="3"/>
      <c r="B2" s="3"/>
      <c r="D2" s="103" t="s">
        <v>103</v>
      </c>
      <c r="E2" s="104"/>
    </row>
    <row r="3" spans="1:5" s="1" customFormat="1" ht="39.75" customHeight="1" x14ac:dyDescent="0.2">
      <c r="A3" s="105" t="s">
        <v>99</v>
      </c>
      <c r="B3" s="105"/>
      <c r="C3" s="105"/>
      <c r="D3" s="105"/>
      <c r="E3" s="99"/>
    </row>
    <row r="4" spans="1:5" x14ac:dyDescent="0.2">
      <c r="A4" s="3"/>
      <c r="B4" s="3"/>
      <c r="C4" s="3"/>
      <c r="D4" s="3"/>
    </row>
    <row r="5" spans="1:5" ht="61.5" customHeight="1" x14ac:dyDescent="0.2">
      <c r="A5" s="89" t="s">
        <v>39</v>
      </c>
      <c r="B5" s="90" t="s">
        <v>69</v>
      </c>
      <c r="C5" s="89" t="s">
        <v>17</v>
      </c>
      <c r="D5" s="54" t="s">
        <v>97</v>
      </c>
      <c r="E5" s="54" t="s">
        <v>102</v>
      </c>
    </row>
    <row r="6" spans="1:5" x14ac:dyDescent="0.2">
      <c r="A6" s="5">
        <v>4</v>
      </c>
      <c r="B6" s="4" t="s">
        <v>40</v>
      </c>
      <c r="C6" s="5">
        <v>6</v>
      </c>
      <c r="D6" s="18">
        <v>7</v>
      </c>
      <c r="E6" s="18">
        <v>8</v>
      </c>
    </row>
    <row r="7" spans="1:5" ht="61.5" customHeight="1" x14ac:dyDescent="0.2">
      <c r="A7" s="6"/>
      <c r="B7" s="6"/>
      <c r="C7" s="79" t="s">
        <v>68</v>
      </c>
      <c r="D7" s="69">
        <f>SUM(D8+D29+D53+D60)</f>
        <v>3739.6770000000001</v>
      </c>
      <c r="E7" s="69">
        <f>SUM(E8+E29+E53+E60)</f>
        <v>1379.9977699999999</v>
      </c>
    </row>
    <row r="8" spans="1:5" ht="24" x14ac:dyDescent="0.2">
      <c r="A8" s="28" t="s">
        <v>53</v>
      </c>
      <c r="B8" s="28"/>
      <c r="C8" s="25" t="s">
        <v>64</v>
      </c>
      <c r="D8" s="29">
        <f>SUM(D9+D12+D15+D18+D23)</f>
        <v>162.95000000000002</v>
      </c>
      <c r="E8" s="29">
        <f t="shared" ref="E8" si="0">SUM(E9+E12+E15+E18+E23)</f>
        <v>80.486500000000007</v>
      </c>
    </row>
    <row r="9" spans="1:5" ht="24" x14ac:dyDescent="0.2">
      <c r="A9" s="6" t="s">
        <v>84</v>
      </c>
      <c r="B9" s="41"/>
      <c r="C9" s="72" t="s">
        <v>76</v>
      </c>
      <c r="D9" s="9">
        <f t="shared" ref="D9:E10" si="1">SUM(D10)</f>
        <v>12</v>
      </c>
      <c r="E9" s="9">
        <f t="shared" si="1"/>
        <v>10.199999999999999</v>
      </c>
    </row>
    <row r="10" spans="1:5" ht="24" x14ac:dyDescent="0.2">
      <c r="A10" s="6" t="s">
        <v>84</v>
      </c>
      <c r="B10" s="70" t="s">
        <v>58</v>
      </c>
      <c r="C10" s="73" t="s">
        <v>59</v>
      </c>
      <c r="D10" s="9">
        <f t="shared" si="1"/>
        <v>12</v>
      </c>
      <c r="E10" s="9">
        <f t="shared" si="1"/>
        <v>10.199999999999999</v>
      </c>
    </row>
    <row r="11" spans="1:5" ht="25.5" x14ac:dyDescent="0.2">
      <c r="A11" s="6" t="s">
        <v>84</v>
      </c>
      <c r="B11" s="70" t="s">
        <v>25</v>
      </c>
      <c r="C11" s="40" t="s">
        <v>26</v>
      </c>
      <c r="D11" s="9">
        <v>12</v>
      </c>
      <c r="E11" s="9">
        <v>10.199999999999999</v>
      </c>
    </row>
    <row r="12" spans="1:5" ht="60" x14ac:dyDescent="0.2">
      <c r="A12" s="6" t="s">
        <v>71</v>
      </c>
      <c r="B12" s="16"/>
      <c r="C12" s="7" t="s">
        <v>46</v>
      </c>
      <c r="D12" s="9">
        <f>SUM(D13)</f>
        <v>0.15</v>
      </c>
      <c r="E12" s="9">
        <f>SUM(E13)</f>
        <v>0</v>
      </c>
    </row>
    <row r="13" spans="1:5" ht="24" x14ac:dyDescent="0.2">
      <c r="A13" s="6" t="s">
        <v>71</v>
      </c>
      <c r="B13" s="42" t="s">
        <v>58</v>
      </c>
      <c r="C13" s="51" t="s">
        <v>59</v>
      </c>
      <c r="D13" s="9">
        <f>SUM(D14)</f>
        <v>0.15</v>
      </c>
      <c r="E13" s="9">
        <f>SUM(E14)</f>
        <v>0</v>
      </c>
    </row>
    <row r="14" spans="1:5" ht="25.5" x14ac:dyDescent="0.2">
      <c r="A14" s="6" t="s">
        <v>71</v>
      </c>
      <c r="B14" s="42" t="s">
        <v>25</v>
      </c>
      <c r="C14" s="40" t="s">
        <v>26</v>
      </c>
      <c r="D14" s="9">
        <v>0.15</v>
      </c>
      <c r="E14" s="9">
        <v>0</v>
      </c>
    </row>
    <row r="15" spans="1:5" ht="30.75" customHeight="1" x14ac:dyDescent="0.2">
      <c r="A15" s="6" t="s">
        <v>86</v>
      </c>
      <c r="B15" s="42"/>
      <c r="C15" s="76" t="s">
        <v>85</v>
      </c>
      <c r="D15" s="77">
        <f t="shared" ref="D15:E16" si="2">SUM(D16)</f>
        <v>46.5</v>
      </c>
      <c r="E15" s="77">
        <f t="shared" si="2"/>
        <v>26.5</v>
      </c>
    </row>
    <row r="16" spans="1:5" ht="29.25" customHeight="1" x14ac:dyDescent="0.2">
      <c r="A16" s="6" t="s">
        <v>86</v>
      </c>
      <c r="B16" s="42" t="s">
        <v>58</v>
      </c>
      <c r="C16" s="51" t="s">
        <v>59</v>
      </c>
      <c r="D16" s="77">
        <f t="shared" si="2"/>
        <v>46.5</v>
      </c>
      <c r="E16" s="77">
        <f t="shared" si="2"/>
        <v>26.5</v>
      </c>
    </row>
    <row r="17" spans="1:14" ht="25.5" x14ac:dyDescent="0.2">
      <c r="A17" s="6" t="s">
        <v>86</v>
      </c>
      <c r="B17" s="42" t="s">
        <v>25</v>
      </c>
      <c r="C17" s="40" t="s">
        <v>26</v>
      </c>
      <c r="D17" s="77">
        <v>46.5</v>
      </c>
      <c r="E17" s="9">
        <v>26.5</v>
      </c>
    </row>
    <row r="18" spans="1:14" ht="36" x14ac:dyDescent="0.2">
      <c r="A18" s="6" t="s">
        <v>72</v>
      </c>
      <c r="B18" s="16"/>
      <c r="C18" s="7" t="s">
        <v>67</v>
      </c>
      <c r="D18" s="9">
        <f>SUM(D19+D21)</f>
        <v>79.900000000000006</v>
      </c>
      <c r="E18" s="9">
        <f>SUM(E19+E21)</f>
        <v>31.586500000000001</v>
      </c>
    </row>
    <row r="19" spans="1:14" ht="48" x14ac:dyDescent="0.2">
      <c r="A19" s="6" t="s">
        <v>72</v>
      </c>
      <c r="B19" s="49">
        <v>100</v>
      </c>
      <c r="C19" s="50" t="s">
        <v>57</v>
      </c>
      <c r="D19" s="10">
        <f>SUM(D20)</f>
        <v>75.808000000000007</v>
      </c>
      <c r="E19" s="10">
        <f>SUM(E20)</f>
        <v>31.586500000000001</v>
      </c>
    </row>
    <row r="20" spans="1:14" ht="24" x14ac:dyDescent="0.2">
      <c r="A20" s="6" t="s">
        <v>72</v>
      </c>
      <c r="B20" s="42" t="s">
        <v>23</v>
      </c>
      <c r="C20" s="43" t="s">
        <v>24</v>
      </c>
      <c r="D20" s="10">
        <v>75.808000000000007</v>
      </c>
      <c r="E20" s="10">
        <v>31.586500000000001</v>
      </c>
    </row>
    <row r="21" spans="1:14" ht="24" x14ac:dyDescent="0.2">
      <c r="A21" s="6" t="s">
        <v>72</v>
      </c>
      <c r="B21" s="42" t="s">
        <v>58</v>
      </c>
      <c r="C21" s="51" t="s">
        <v>59</v>
      </c>
      <c r="D21" s="10">
        <f>SUM(D22)</f>
        <v>4.0919999999999996</v>
      </c>
      <c r="E21" s="10">
        <f>SUM(E22)</f>
        <v>0</v>
      </c>
    </row>
    <row r="22" spans="1:14" ht="25.5" x14ac:dyDescent="0.2">
      <c r="A22" s="6" t="s">
        <v>72</v>
      </c>
      <c r="B22" s="42" t="s">
        <v>25</v>
      </c>
      <c r="C22" s="40" t="s">
        <v>26</v>
      </c>
      <c r="D22" s="10">
        <v>4.0919999999999996</v>
      </c>
      <c r="E22" s="10">
        <v>0</v>
      </c>
    </row>
    <row r="23" spans="1:14" ht="24" x14ac:dyDescent="0.2">
      <c r="A23" s="6" t="s">
        <v>83</v>
      </c>
      <c r="B23" s="16"/>
      <c r="C23" s="22" t="s">
        <v>63</v>
      </c>
      <c r="D23" s="11">
        <f t="shared" ref="D23:E24" si="3">SUM(D24)</f>
        <v>24.4</v>
      </c>
      <c r="E23" s="11">
        <f t="shared" si="3"/>
        <v>12.2</v>
      </c>
      <c r="F23" s="24"/>
      <c r="G23" s="24"/>
      <c r="H23" s="24"/>
      <c r="I23" s="24"/>
      <c r="J23" s="24"/>
      <c r="K23" s="24"/>
      <c r="L23" s="24"/>
      <c r="M23" s="24"/>
      <c r="N23" s="24"/>
    </row>
    <row r="24" spans="1:14" x14ac:dyDescent="0.2">
      <c r="A24" s="6" t="s">
        <v>83</v>
      </c>
      <c r="B24" s="41" t="s">
        <v>61</v>
      </c>
      <c r="C24" s="50" t="s">
        <v>62</v>
      </c>
      <c r="D24" s="11">
        <f t="shared" si="3"/>
        <v>24.4</v>
      </c>
      <c r="E24" s="11">
        <f t="shared" si="3"/>
        <v>12.2</v>
      </c>
      <c r="F24" s="24"/>
      <c r="G24" s="24"/>
      <c r="H24" s="24"/>
      <c r="I24" s="24"/>
      <c r="J24" s="24"/>
      <c r="K24" s="24"/>
      <c r="L24" s="24"/>
      <c r="M24" s="24"/>
      <c r="N24" s="24"/>
    </row>
    <row r="25" spans="1:14" ht="12" customHeight="1" x14ac:dyDescent="0.2">
      <c r="A25" s="6" t="s">
        <v>83</v>
      </c>
      <c r="B25" s="46">
        <v>540</v>
      </c>
      <c r="C25" s="22" t="s">
        <v>13</v>
      </c>
      <c r="D25" s="11">
        <v>24.4</v>
      </c>
      <c r="E25" s="11">
        <v>12.2</v>
      </c>
      <c r="F25" s="24"/>
      <c r="G25" s="24"/>
      <c r="H25" s="24"/>
      <c r="I25" s="24"/>
      <c r="J25" s="24"/>
      <c r="K25" s="24"/>
      <c r="L25" s="24"/>
      <c r="M25" s="24"/>
      <c r="N25" s="24"/>
    </row>
    <row r="26" spans="1:14" ht="51" hidden="1" x14ac:dyDescent="0.2">
      <c r="A26" s="3" t="s">
        <v>73</v>
      </c>
      <c r="B26" s="42"/>
      <c r="C26" s="75" t="s">
        <v>74</v>
      </c>
      <c r="D26" s="9" t="e">
        <f t="shared" ref="D26:E27" si="4">SUM(D27)</f>
        <v>#REF!</v>
      </c>
      <c r="E26" s="9" t="e">
        <f t="shared" si="4"/>
        <v>#REF!</v>
      </c>
      <c r="F26" s="24"/>
      <c r="G26" s="24"/>
      <c r="H26" s="24"/>
      <c r="I26" s="24"/>
      <c r="J26" s="24"/>
      <c r="K26" s="24"/>
      <c r="L26" s="24"/>
      <c r="M26" s="24"/>
      <c r="N26" s="24"/>
    </row>
    <row r="27" spans="1:14" ht="24" hidden="1" x14ac:dyDescent="0.2">
      <c r="A27" s="47" t="s">
        <v>73</v>
      </c>
      <c r="B27" s="42" t="s">
        <v>58</v>
      </c>
      <c r="C27" s="51" t="s">
        <v>59</v>
      </c>
      <c r="D27" s="9" t="e">
        <f t="shared" si="4"/>
        <v>#REF!</v>
      </c>
      <c r="E27" s="9" t="e">
        <f t="shared" si="4"/>
        <v>#REF!</v>
      </c>
      <c r="F27" s="24"/>
      <c r="G27" s="24"/>
      <c r="H27" s="24"/>
      <c r="I27" s="24"/>
      <c r="J27" s="24"/>
      <c r="K27" s="24"/>
      <c r="L27" s="24"/>
      <c r="M27" s="24"/>
      <c r="N27" s="24"/>
    </row>
    <row r="28" spans="1:14" ht="25.5" hidden="1" x14ac:dyDescent="0.2">
      <c r="A28" s="47" t="s">
        <v>73</v>
      </c>
      <c r="B28" s="42" t="s">
        <v>25</v>
      </c>
      <c r="C28" s="40" t="s">
        <v>26</v>
      </c>
      <c r="D28" s="9" t="e">
        <f>SUM(#REF!)</f>
        <v>#REF!</v>
      </c>
      <c r="E28" s="9" t="e">
        <f>SUM(#REF!)</f>
        <v>#REF!</v>
      </c>
      <c r="F28" s="24"/>
      <c r="G28" s="24"/>
      <c r="H28" s="24"/>
      <c r="I28" s="24"/>
      <c r="J28" s="24"/>
      <c r="K28" s="24"/>
      <c r="L28" s="24"/>
      <c r="M28" s="24"/>
      <c r="N28" s="24"/>
    </row>
    <row r="29" spans="1:14" s="2" customFormat="1" ht="24.75" customHeight="1" x14ac:dyDescent="0.2">
      <c r="A29" s="28" t="s">
        <v>55</v>
      </c>
      <c r="B29" s="28"/>
      <c r="C29" s="26" t="s">
        <v>66</v>
      </c>
      <c r="D29" s="19">
        <f>SUM(D35+D50+D41+D38+D44+D30+D47)</f>
        <v>1639.1290000000001</v>
      </c>
      <c r="E29" s="19">
        <f>SUM(E35+E50+E41+E38+E44+E30+E47)</f>
        <v>505.88070999999997</v>
      </c>
    </row>
    <row r="30" spans="1:14" s="2" customFormat="1" ht="24.75" customHeight="1" x14ac:dyDescent="0.2">
      <c r="A30" s="92" t="s">
        <v>91</v>
      </c>
      <c r="B30" s="74"/>
      <c r="C30" s="93" t="s">
        <v>90</v>
      </c>
      <c r="D30" s="82">
        <f>SUM(D31+D33)</f>
        <v>150</v>
      </c>
      <c r="E30" s="82">
        <f>SUM(E31+E33)</f>
        <v>0</v>
      </c>
    </row>
    <row r="31" spans="1:14" s="2" customFormat="1" ht="24.75" customHeight="1" x14ac:dyDescent="0.2">
      <c r="A31" s="92" t="s">
        <v>91</v>
      </c>
      <c r="B31" s="42" t="s">
        <v>58</v>
      </c>
      <c r="C31" s="51" t="s">
        <v>59</v>
      </c>
      <c r="D31" s="82">
        <f>SUM(D32)</f>
        <v>50</v>
      </c>
      <c r="E31" s="82">
        <f>SUM(E32)</f>
        <v>0</v>
      </c>
    </row>
    <row r="32" spans="1:14" s="2" customFormat="1" ht="28.5" customHeight="1" x14ac:dyDescent="0.2">
      <c r="A32" s="92" t="s">
        <v>91</v>
      </c>
      <c r="B32" s="42" t="s">
        <v>25</v>
      </c>
      <c r="C32" s="40" t="s">
        <v>26</v>
      </c>
      <c r="D32" s="82">
        <v>50</v>
      </c>
      <c r="E32" s="10">
        <v>0</v>
      </c>
    </row>
    <row r="33" spans="1:5" s="2" customFormat="1" ht="24.75" customHeight="1" x14ac:dyDescent="0.2">
      <c r="A33" s="92" t="s">
        <v>91</v>
      </c>
      <c r="B33" s="52" t="s">
        <v>92</v>
      </c>
      <c r="C33" s="43" t="s">
        <v>93</v>
      </c>
      <c r="D33" s="82">
        <f>SUM(D34)</f>
        <v>100</v>
      </c>
      <c r="E33" s="82">
        <f>SUM(E34)</f>
        <v>0</v>
      </c>
    </row>
    <row r="34" spans="1:5" s="2" customFormat="1" ht="24.75" customHeight="1" x14ac:dyDescent="0.2">
      <c r="A34" s="92" t="s">
        <v>91</v>
      </c>
      <c r="B34" s="52" t="s">
        <v>94</v>
      </c>
      <c r="C34" s="43" t="s">
        <v>95</v>
      </c>
      <c r="D34" s="82">
        <v>100</v>
      </c>
      <c r="E34" s="10">
        <v>0</v>
      </c>
    </row>
    <row r="35" spans="1:5" ht="24.75" customHeight="1" x14ac:dyDescent="0.2">
      <c r="A35" s="6" t="s">
        <v>82</v>
      </c>
      <c r="B35" s="16"/>
      <c r="C35" s="7" t="s">
        <v>44</v>
      </c>
      <c r="D35" s="11">
        <f>SUM(D36)</f>
        <v>420</v>
      </c>
      <c r="E35" s="11">
        <f>SUM(E36)</f>
        <v>212.85740999999999</v>
      </c>
    </row>
    <row r="36" spans="1:5" ht="24" x14ac:dyDescent="0.2">
      <c r="A36" s="6" t="s">
        <v>82</v>
      </c>
      <c r="B36" s="42" t="s">
        <v>58</v>
      </c>
      <c r="C36" s="51" t="s">
        <v>59</v>
      </c>
      <c r="D36" s="11">
        <f>SUM(D37)</f>
        <v>420</v>
      </c>
      <c r="E36" s="11">
        <f>SUM(E37)</f>
        <v>212.85740999999999</v>
      </c>
    </row>
    <row r="37" spans="1:5" ht="25.5" x14ac:dyDescent="0.2">
      <c r="A37" s="6" t="s">
        <v>82</v>
      </c>
      <c r="B37" s="42" t="s">
        <v>25</v>
      </c>
      <c r="C37" s="40" t="s">
        <v>26</v>
      </c>
      <c r="D37" s="11">
        <v>420</v>
      </c>
      <c r="E37" s="11">
        <v>212.85740999999999</v>
      </c>
    </row>
    <row r="38" spans="1:5" s="84" customFormat="1" ht="25.5" x14ac:dyDescent="0.2">
      <c r="A38" s="83" t="s">
        <v>88</v>
      </c>
      <c r="B38" s="42"/>
      <c r="C38" s="81" t="s">
        <v>87</v>
      </c>
      <c r="D38" s="11">
        <f>SUM(D39)</f>
        <v>20</v>
      </c>
      <c r="E38" s="11">
        <f t="shared" ref="E38:E39" si="5">SUM(E39)</f>
        <v>0</v>
      </c>
    </row>
    <row r="39" spans="1:5" s="84" customFormat="1" ht="24" x14ac:dyDescent="0.2">
      <c r="A39" s="83" t="s">
        <v>88</v>
      </c>
      <c r="B39" s="42" t="s">
        <v>58</v>
      </c>
      <c r="C39" s="51" t="s">
        <v>59</v>
      </c>
      <c r="D39" s="82">
        <f>SUM(D40)</f>
        <v>20</v>
      </c>
      <c r="E39" s="82">
        <f t="shared" si="5"/>
        <v>0</v>
      </c>
    </row>
    <row r="40" spans="1:5" s="84" customFormat="1" ht="25.5" x14ac:dyDescent="0.2">
      <c r="A40" s="83" t="s">
        <v>88</v>
      </c>
      <c r="B40" s="80" t="s">
        <v>25</v>
      </c>
      <c r="C40" s="81" t="s">
        <v>26</v>
      </c>
      <c r="D40" s="82">
        <v>20</v>
      </c>
      <c r="E40" s="82">
        <v>0</v>
      </c>
    </row>
    <row r="41" spans="1:5" ht="24" x14ac:dyDescent="0.2">
      <c r="A41" s="48">
        <v>1120240030</v>
      </c>
      <c r="B41" s="21"/>
      <c r="C41" s="22" t="s">
        <v>77</v>
      </c>
      <c r="D41" s="11">
        <f>D42</f>
        <v>20.8</v>
      </c>
      <c r="E41" s="11">
        <f>E42</f>
        <v>6.9233000000000002</v>
      </c>
    </row>
    <row r="42" spans="1:5" ht="24" x14ac:dyDescent="0.2">
      <c r="A42" s="48">
        <v>1120240030</v>
      </c>
      <c r="B42" s="42" t="s">
        <v>58</v>
      </c>
      <c r="C42" s="73" t="s">
        <v>59</v>
      </c>
      <c r="D42" s="11">
        <f>SUM(D43)</f>
        <v>20.8</v>
      </c>
      <c r="E42" s="11">
        <f>SUM(E43)</f>
        <v>6.9233000000000002</v>
      </c>
    </row>
    <row r="43" spans="1:5" ht="25.5" x14ac:dyDescent="0.2">
      <c r="A43" s="48">
        <v>1120240030</v>
      </c>
      <c r="B43" s="42" t="s">
        <v>25</v>
      </c>
      <c r="C43" s="40" t="s">
        <v>26</v>
      </c>
      <c r="D43" s="82">
        <v>20.8</v>
      </c>
      <c r="E43" s="82">
        <v>6.9233000000000002</v>
      </c>
    </row>
    <row r="44" spans="1:5" s="85" customFormat="1" ht="38.25" x14ac:dyDescent="0.2">
      <c r="A44" s="48">
        <v>1120240040</v>
      </c>
      <c r="B44" s="42"/>
      <c r="C44" s="40" t="s">
        <v>89</v>
      </c>
      <c r="D44" s="82">
        <f>SUM(D45)</f>
        <v>27.96</v>
      </c>
      <c r="E44" s="82">
        <f t="shared" ref="E44:E45" si="6">SUM(E45)</f>
        <v>0</v>
      </c>
    </row>
    <row r="45" spans="1:5" s="85" customFormat="1" ht="24" x14ac:dyDescent="0.2">
      <c r="A45" s="48">
        <v>1120240040</v>
      </c>
      <c r="B45" s="42" t="s">
        <v>58</v>
      </c>
      <c r="C45" s="73" t="s">
        <v>59</v>
      </c>
      <c r="D45" s="82">
        <f>SUM(D46)</f>
        <v>27.96</v>
      </c>
      <c r="E45" s="82">
        <f t="shared" si="6"/>
        <v>0</v>
      </c>
    </row>
    <row r="46" spans="1:5" s="85" customFormat="1" ht="25.5" x14ac:dyDescent="0.2">
      <c r="A46" s="48">
        <v>1120240040</v>
      </c>
      <c r="B46" s="42" t="s">
        <v>25</v>
      </c>
      <c r="C46" s="40" t="s">
        <v>26</v>
      </c>
      <c r="D46" s="82">
        <v>27.96</v>
      </c>
      <c r="E46" s="82">
        <v>0</v>
      </c>
    </row>
    <row r="47" spans="1:5" s="86" customFormat="1" ht="27.75" customHeight="1" x14ac:dyDescent="0.2">
      <c r="A47" s="48">
        <v>1120240050</v>
      </c>
      <c r="B47" s="42"/>
      <c r="C47" s="91" t="s">
        <v>96</v>
      </c>
      <c r="D47" s="82">
        <f>SUM(D48)</f>
        <v>100</v>
      </c>
      <c r="E47" s="82">
        <f>SUM(E48)</f>
        <v>0</v>
      </c>
    </row>
    <row r="48" spans="1:5" s="86" customFormat="1" ht="24" x14ac:dyDescent="0.2">
      <c r="A48" s="48">
        <v>1120240050</v>
      </c>
      <c r="B48" s="42" t="s">
        <v>58</v>
      </c>
      <c r="C48" s="73" t="s">
        <v>59</v>
      </c>
      <c r="D48" s="82">
        <f>SUM(D49)</f>
        <v>100</v>
      </c>
      <c r="E48" s="82">
        <f>SUM(E49)</f>
        <v>0</v>
      </c>
    </row>
    <row r="49" spans="1:5" s="86" customFormat="1" ht="25.5" x14ac:dyDescent="0.2">
      <c r="A49" s="48">
        <v>1120240050</v>
      </c>
      <c r="B49" s="42" t="s">
        <v>25</v>
      </c>
      <c r="C49" s="40" t="s">
        <v>26</v>
      </c>
      <c r="D49" s="82">
        <v>100</v>
      </c>
      <c r="E49" s="82"/>
    </row>
    <row r="50" spans="1:5" ht="25.5" customHeight="1" x14ac:dyDescent="0.2">
      <c r="A50" s="6" t="s">
        <v>81</v>
      </c>
      <c r="B50" s="16"/>
      <c r="C50" s="40" t="s">
        <v>50</v>
      </c>
      <c r="D50" s="11">
        <f>SUM(D51)</f>
        <v>900.36900000000003</v>
      </c>
      <c r="E50" s="11">
        <f>SUM(E51)</f>
        <v>286.10000000000002</v>
      </c>
    </row>
    <row r="51" spans="1:5" ht="25.5" customHeight="1" x14ac:dyDescent="0.2">
      <c r="A51" s="6" t="s">
        <v>81</v>
      </c>
      <c r="B51" s="42" t="s">
        <v>58</v>
      </c>
      <c r="C51" s="51" t="s">
        <v>59</v>
      </c>
      <c r="D51" s="10">
        <f>SUM(D52)</f>
        <v>900.36900000000003</v>
      </c>
      <c r="E51" s="10">
        <f>SUM(E52)</f>
        <v>286.10000000000002</v>
      </c>
    </row>
    <row r="52" spans="1:5" ht="21.75" customHeight="1" x14ac:dyDescent="0.2">
      <c r="A52" s="6" t="s">
        <v>81</v>
      </c>
      <c r="B52" s="42" t="s">
        <v>25</v>
      </c>
      <c r="C52" s="40" t="s">
        <v>26</v>
      </c>
      <c r="D52" s="10">
        <v>900.36900000000003</v>
      </c>
      <c r="E52" s="10">
        <v>286.10000000000002</v>
      </c>
    </row>
    <row r="53" spans="1:5" ht="28.5" customHeight="1" x14ac:dyDescent="0.2">
      <c r="A53" s="28" t="s">
        <v>54</v>
      </c>
      <c r="B53" s="28"/>
      <c r="C53" s="78" t="s">
        <v>65</v>
      </c>
      <c r="D53" s="19">
        <f>SUM(D54+D57)</f>
        <v>167.298</v>
      </c>
      <c r="E53" s="19">
        <f>SUM(E54+E57)</f>
        <v>19.065000000000001</v>
      </c>
    </row>
    <row r="54" spans="1:5" ht="28.5" customHeight="1" x14ac:dyDescent="0.2">
      <c r="A54" s="48">
        <v>1130140020</v>
      </c>
      <c r="B54" s="48"/>
      <c r="C54" s="22" t="s">
        <v>51</v>
      </c>
      <c r="D54" s="10">
        <f>SUM(D55)</f>
        <v>88.097999999999999</v>
      </c>
      <c r="E54" s="10">
        <f>SUM(E55)</f>
        <v>0</v>
      </c>
    </row>
    <row r="55" spans="1:5" ht="28.5" customHeight="1" x14ac:dyDescent="0.2">
      <c r="A55" s="48">
        <v>1130140020</v>
      </c>
      <c r="B55" s="42" t="s">
        <v>58</v>
      </c>
      <c r="C55" s="51" t="s">
        <v>59</v>
      </c>
      <c r="D55" s="10">
        <f>SUM(D56)</f>
        <v>88.097999999999999</v>
      </c>
      <c r="E55" s="10">
        <f>SUM(E56)</f>
        <v>0</v>
      </c>
    </row>
    <row r="56" spans="1:5" ht="28.5" customHeight="1" x14ac:dyDescent="0.2">
      <c r="A56" s="48">
        <v>1130140020</v>
      </c>
      <c r="B56" s="42" t="s">
        <v>25</v>
      </c>
      <c r="C56" s="40" t="s">
        <v>26</v>
      </c>
      <c r="D56" s="10">
        <v>88.097999999999999</v>
      </c>
      <c r="E56" s="10">
        <v>0</v>
      </c>
    </row>
    <row r="57" spans="1:5" s="2" customFormat="1" ht="24" x14ac:dyDescent="0.2">
      <c r="A57" s="48">
        <v>1130240020</v>
      </c>
      <c r="B57" s="16"/>
      <c r="C57" s="43" t="s">
        <v>43</v>
      </c>
      <c r="D57" s="10">
        <f>SUM(D58)</f>
        <v>79.2</v>
      </c>
      <c r="E57" s="10">
        <f>SUM(E58)</f>
        <v>19.065000000000001</v>
      </c>
    </row>
    <row r="58" spans="1:5" s="2" customFormat="1" ht="24" x14ac:dyDescent="0.2">
      <c r="A58" s="48">
        <v>1130240020</v>
      </c>
      <c r="B58" s="42" t="s">
        <v>58</v>
      </c>
      <c r="C58" s="51" t="s">
        <v>59</v>
      </c>
      <c r="D58" s="10">
        <f>SUM(D59)</f>
        <v>79.2</v>
      </c>
      <c r="E58" s="10">
        <f>SUM(E59)</f>
        <v>19.065000000000001</v>
      </c>
    </row>
    <row r="59" spans="1:5" s="2" customFormat="1" ht="25.5" x14ac:dyDescent="0.2">
      <c r="A59" s="48">
        <v>1130240020</v>
      </c>
      <c r="B59" s="42" t="s">
        <v>25</v>
      </c>
      <c r="C59" s="40" t="s">
        <v>26</v>
      </c>
      <c r="D59" s="10">
        <v>79.2</v>
      </c>
      <c r="E59" s="10">
        <v>19.065000000000001</v>
      </c>
    </row>
    <row r="60" spans="1:5" x14ac:dyDescent="0.2">
      <c r="A60" s="28" t="s">
        <v>53</v>
      </c>
      <c r="B60" s="28"/>
      <c r="C60" s="27" t="s">
        <v>45</v>
      </c>
      <c r="D60" s="20">
        <f>SUM(D61+D66)</f>
        <v>1770.3</v>
      </c>
      <c r="E60" s="20">
        <f>SUM(E61+E66)</f>
        <v>774.56556</v>
      </c>
    </row>
    <row r="61" spans="1:5" ht="24" x14ac:dyDescent="0.2">
      <c r="A61" s="16" t="s">
        <v>78</v>
      </c>
      <c r="B61" s="16"/>
      <c r="C61" s="7" t="s">
        <v>41</v>
      </c>
      <c r="D61" s="10">
        <f>SUM(D62+D64)</f>
        <v>1204.3</v>
      </c>
      <c r="E61" s="10">
        <f>SUM(E62+E64)</f>
        <v>514.92135000000007</v>
      </c>
    </row>
    <row r="62" spans="1:5" ht="48" x14ac:dyDescent="0.2">
      <c r="A62" s="16" t="s">
        <v>78</v>
      </c>
      <c r="B62" s="49">
        <v>100</v>
      </c>
      <c r="C62" s="50" t="s">
        <v>57</v>
      </c>
      <c r="D62" s="17">
        <f>SUM(D63)</f>
        <v>657</v>
      </c>
      <c r="E62" s="17">
        <f>SUM(E63)</f>
        <v>294.18063000000001</v>
      </c>
    </row>
    <row r="63" spans="1:5" ht="24" x14ac:dyDescent="0.2">
      <c r="A63" s="16" t="s">
        <v>78</v>
      </c>
      <c r="B63" s="42" t="s">
        <v>23</v>
      </c>
      <c r="C63" s="43" t="s">
        <v>24</v>
      </c>
      <c r="D63" s="44">
        <v>657</v>
      </c>
      <c r="E63" s="44">
        <v>294.18063000000001</v>
      </c>
    </row>
    <row r="64" spans="1:5" ht="24" x14ac:dyDescent="0.2">
      <c r="A64" s="16" t="s">
        <v>78</v>
      </c>
      <c r="B64" s="42" t="s">
        <v>58</v>
      </c>
      <c r="C64" s="51" t="s">
        <v>59</v>
      </c>
      <c r="D64" s="44">
        <f>SUM(D65)</f>
        <v>547.29999999999995</v>
      </c>
      <c r="E64" s="44">
        <f>SUM(E65)</f>
        <v>220.74072000000001</v>
      </c>
    </row>
    <row r="65" spans="1:5" ht="25.5" x14ac:dyDescent="0.2">
      <c r="A65" s="16" t="s">
        <v>78</v>
      </c>
      <c r="B65" s="42" t="s">
        <v>25</v>
      </c>
      <c r="C65" s="40" t="s">
        <v>26</v>
      </c>
      <c r="D65" s="44">
        <v>547.29999999999995</v>
      </c>
      <c r="E65" s="44">
        <v>220.74072000000001</v>
      </c>
    </row>
    <row r="66" spans="1:5" ht="24" x14ac:dyDescent="0.2">
      <c r="A66" s="16" t="s">
        <v>79</v>
      </c>
      <c r="B66" s="16"/>
      <c r="C66" s="7" t="s">
        <v>42</v>
      </c>
      <c r="D66" s="10">
        <f>SUM(D67)</f>
        <v>566</v>
      </c>
      <c r="E66" s="10">
        <f>SUM(E67)</f>
        <v>259.64420999999999</v>
      </c>
    </row>
    <row r="67" spans="1:5" ht="48" x14ac:dyDescent="0.2">
      <c r="A67" s="16" t="s">
        <v>79</v>
      </c>
      <c r="B67" s="49">
        <v>100</v>
      </c>
      <c r="C67" s="50" t="s">
        <v>57</v>
      </c>
      <c r="D67" s="17">
        <f>SUM(D68)</f>
        <v>566</v>
      </c>
      <c r="E67" s="17">
        <f>SUM(E68)</f>
        <v>259.64420999999999</v>
      </c>
    </row>
    <row r="68" spans="1:5" ht="24" x14ac:dyDescent="0.2">
      <c r="A68" s="16" t="s">
        <v>79</v>
      </c>
      <c r="B68" s="42" t="s">
        <v>23</v>
      </c>
      <c r="C68" s="43" t="s">
        <v>24</v>
      </c>
      <c r="D68" s="44">
        <v>566</v>
      </c>
      <c r="E68" s="44">
        <v>259.64420999999999</v>
      </c>
    </row>
    <row r="69" spans="1:5" ht="36" x14ac:dyDescent="0.2">
      <c r="A69" s="39" t="s">
        <v>56</v>
      </c>
      <c r="B69" s="16"/>
      <c r="C69" s="55" t="s">
        <v>52</v>
      </c>
      <c r="D69" s="10">
        <f t="shared" ref="D69:E71" si="7">SUM(D70)</f>
        <v>1</v>
      </c>
      <c r="E69" s="10">
        <f t="shared" si="7"/>
        <v>0</v>
      </c>
    </row>
    <row r="70" spans="1:5" x14ac:dyDescent="0.2">
      <c r="A70" s="6" t="s">
        <v>80</v>
      </c>
      <c r="B70" s="42"/>
      <c r="C70" s="43" t="s">
        <v>16</v>
      </c>
      <c r="D70" s="11">
        <f t="shared" si="7"/>
        <v>1</v>
      </c>
      <c r="E70" s="11">
        <f t="shared" si="7"/>
        <v>0</v>
      </c>
    </row>
    <row r="71" spans="1:5" x14ac:dyDescent="0.2">
      <c r="A71" s="6" t="s">
        <v>80</v>
      </c>
      <c r="B71" s="53">
        <v>800</v>
      </c>
      <c r="C71" s="51" t="s">
        <v>60</v>
      </c>
      <c r="D71" s="44">
        <f t="shared" si="7"/>
        <v>1</v>
      </c>
      <c r="E71" s="44">
        <f t="shared" si="7"/>
        <v>0</v>
      </c>
    </row>
    <row r="72" spans="1:5" x14ac:dyDescent="0.2">
      <c r="A72" s="6" t="s">
        <v>80</v>
      </c>
      <c r="B72" s="45">
        <v>870</v>
      </c>
      <c r="C72" s="43" t="s">
        <v>22</v>
      </c>
      <c r="D72" s="10">
        <v>1</v>
      </c>
      <c r="E72" s="10">
        <v>0</v>
      </c>
    </row>
    <row r="73" spans="1:5" x14ac:dyDescent="0.2">
      <c r="A73" s="23"/>
      <c r="B73" s="23"/>
      <c r="C73" s="8" t="s">
        <v>14</v>
      </c>
      <c r="D73" s="12">
        <f>SUM(D7+D69)</f>
        <v>3740.6770000000001</v>
      </c>
      <c r="E73" s="95">
        <f>SUM(E7+E69)</f>
        <v>1379.9977699999999</v>
      </c>
    </row>
  </sheetData>
  <mergeCells count="3">
    <mergeCell ref="C1:E1"/>
    <mergeCell ref="D2:E2"/>
    <mergeCell ref="A3:E3"/>
  </mergeCells>
  <phoneticPr fontId="14" type="noConversion"/>
  <pageMargins left="0.19685039370078741" right="0" top="0.19685039370078741" bottom="0.19685039370078741" header="0.27559055118110237" footer="0.51181102362204722"/>
  <pageSetup paperSize="9" orientation="portrait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РП</vt:lpstr>
      <vt:lpstr>МП</vt:lpstr>
      <vt:lpstr>МП!Заголовки_для_печати</vt:lpstr>
      <vt:lpstr>МП!Область_печати</vt:lpstr>
    </vt:vector>
  </TitlesOfParts>
  <Company>Фин отдел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КОВАЛЕВА</dc:creator>
  <cp:lastModifiedBy>Пользователь Windows</cp:lastModifiedBy>
  <cp:lastPrinted>2020-07-24T12:26:37Z</cp:lastPrinted>
  <dcterms:created xsi:type="dcterms:W3CDTF">2002-11-18T08:10:53Z</dcterms:created>
  <dcterms:modified xsi:type="dcterms:W3CDTF">2020-07-24T12:40:05Z</dcterms:modified>
</cp:coreProperties>
</file>