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activeTab="2"/>
  </bookViews>
  <sheets>
    <sheet name="пояснительная дох, расх 1 кв" sheetId="9" r:id="rId1"/>
    <sheet name="пояснительная дох, расх 1 пол" sheetId="10" r:id="rId2"/>
    <sheet name="пояснительная дох, расх 9 мес" sheetId="12" r:id="rId3"/>
    <sheet name="собственные 2017 к 2016" sheetId="11" r:id="rId4"/>
    <sheet name="Лист4" sheetId="6" r:id="rId5"/>
    <sheet name="Лист2" sheetId="8" r:id="rId6"/>
  </sheets>
  <definedNames>
    <definedName name="_xlnm.Print_Area" localSheetId="2">'пояснительная дох, расх 9 мес'!$A$1:$G$114</definedName>
  </definedNames>
  <calcPr calcId="114210"/>
</workbook>
</file>

<file path=xl/calcChain.xml><?xml version="1.0" encoding="utf-8"?>
<calcChain xmlns="http://schemas.openxmlformats.org/spreadsheetml/2006/main">
  <c r="E28" i="12"/>
  <c r="E23"/>
  <c r="E24"/>
  <c r="G102"/>
  <c r="G103"/>
  <c r="G104"/>
  <c r="G105"/>
  <c r="G52"/>
  <c r="G53"/>
  <c r="G54"/>
  <c r="G55"/>
  <c r="G26"/>
  <c r="G27"/>
  <c r="G23"/>
  <c r="G24"/>
  <c r="B3"/>
  <c r="C3"/>
  <c r="D5"/>
  <c r="D12"/>
  <c r="D4"/>
  <c r="D19"/>
  <c r="D3"/>
  <c r="E3"/>
  <c r="F3"/>
  <c r="G3"/>
  <c r="B4"/>
  <c r="C4"/>
  <c r="E4"/>
  <c r="F4"/>
  <c r="G4"/>
  <c r="B5"/>
  <c r="C5"/>
  <c r="E5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B12"/>
  <c r="C12"/>
  <c r="F12"/>
  <c r="G12"/>
  <c r="F13"/>
  <c r="G13"/>
  <c r="F14"/>
  <c r="G14"/>
  <c r="F15"/>
  <c r="G15"/>
  <c r="F16"/>
  <c r="G16"/>
  <c r="F17"/>
  <c r="G17"/>
  <c r="F18"/>
  <c r="G18"/>
  <c r="B19"/>
  <c r="C19"/>
  <c r="E19"/>
  <c r="F19"/>
  <c r="G19"/>
  <c r="E20"/>
  <c r="F20"/>
  <c r="G20"/>
  <c r="E21"/>
  <c r="F21"/>
  <c r="G21"/>
  <c r="E22"/>
  <c r="F22"/>
  <c r="G22"/>
  <c r="E25"/>
  <c r="F25"/>
  <c r="G25"/>
  <c r="E26"/>
  <c r="F26"/>
  <c r="E27"/>
  <c r="F27"/>
  <c r="B28"/>
  <c r="C28"/>
  <c r="D28"/>
  <c r="F28"/>
  <c r="G28"/>
  <c r="G29"/>
  <c r="B30"/>
  <c r="C30"/>
  <c r="D35"/>
  <c r="D41"/>
  <c r="D30"/>
  <c r="E30"/>
  <c r="F36"/>
  <c r="F38"/>
  <c r="F39"/>
  <c r="F35"/>
  <c r="F42"/>
  <c r="F44"/>
  <c r="F41"/>
  <c r="F30"/>
  <c r="G30"/>
  <c r="B31"/>
  <c r="C31"/>
  <c r="D31"/>
  <c r="E31"/>
  <c r="F31"/>
  <c r="G31"/>
  <c r="E32"/>
  <c r="F32"/>
  <c r="G32"/>
  <c r="B33"/>
  <c r="C33"/>
  <c r="D33"/>
  <c r="F33"/>
  <c r="G33"/>
  <c r="F34"/>
  <c r="G34"/>
  <c r="B35"/>
  <c r="C35"/>
  <c r="E35"/>
  <c r="G35"/>
  <c r="E36"/>
  <c r="G36"/>
  <c r="F37"/>
  <c r="G37"/>
  <c r="E38"/>
  <c r="G38"/>
  <c r="E39"/>
  <c r="G39"/>
  <c r="F40"/>
  <c r="G40"/>
  <c r="B41"/>
  <c r="C41"/>
  <c r="E41"/>
  <c r="G41"/>
  <c r="E42"/>
  <c r="G42"/>
  <c r="F43"/>
  <c r="G43"/>
  <c r="E44"/>
  <c r="G44"/>
  <c r="B45"/>
  <c r="C45"/>
  <c r="D45"/>
  <c r="F45"/>
  <c r="G45"/>
  <c r="F46"/>
  <c r="G46"/>
  <c r="B47"/>
  <c r="C47"/>
  <c r="D47"/>
  <c r="F47"/>
  <c r="G47"/>
  <c r="F48"/>
  <c r="G48"/>
  <c r="B49"/>
  <c r="C49"/>
  <c r="D49"/>
  <c r="E49"/>
  <c r="F49"/>
  <c r="G49"/>
  <c r="E50"/>
  <c r="F50"/>
  <c r="G50"/>
  <c r="E51"/>
  <c r="F51"/>
  <c r="G51"/>
  <c r="C52"/>
  <c r="D52"/>
  <c r="E52"/>
  <c r="F52"/>
  <c r="E53"/>
  <c r="F53"/>
  <c r="C54"/>
  <c r="D54"/>
  <c r="E54"/>
  <c r="F54"/>
  <c r="E55"/>
  <c r="F55"/>
  <c r="B56"/>
  <c r="C56"/>
  <c r="D56"/>
  <c r="F56"/>
  <c r="G56"/>
  <c r="F57"/>
  <c r="G57"/>
  <c r="B58"/>
  <c r="C58"/>
  <c r="D58"/>
  <c r="F58"/>
  <c r="G58"/>
  <c r="G59"/>
  <c r="G60"/>
  <c r="B61"/>
  <c r="C61"/>
  <c r="D61"/>
  <c r="E61"/>
  <c r="F62"/>
  <c r="F63"/>
  <c r="F61"/>
  <c r="G61"/>
  <c r="E62"/>
  <c r="G62"/>
  <c r="E63"/>
  <c r="G63"/>
  <c r="E64"/>
  <c r="F64"/>
  <c r="G64"/>
  <c r="B65"/>
  <c r="C65"/>
  <c r="D69"/>
  <c r="D65"/>
  <c r="E65"/>
  <c r="F70"/>
  <c r="F69"/>
  <c r="F65"/>
  <c r="G65"/>
  <c r="B66"/>
  <c r="C66"/>
  <c r="D66"/>
  <c r="E66"/>
  <c r="F66"/>
  <c r="G66"/>
  <c r="E67"/>
  <c r="F67"/>
  <c r="G67"/>
  <c r="F68"/>
  <c r="G68"/>
  <c r="B69"/>
  <c r="C69"/>
  <c r="E69"/>
  <c r="G69"/>
  <c r="E70"/>
  <c r="G70"/>
  <c r="E71"/>
  <c r="F71"/>
  <c r="G71"/>
  <c r="B72"/>
  <c r="C72"/>
  <c r="D73"/>
  <c r="D72"/>
  <c r="E72"/>
  <c r="F74"/>
  <c r="F73"/>
  <c r="F72"/>
  <c r="G72"/>
  <c r="B73"/>
  <c r="C73"/>
  <c r="E73"/>
  <c r="G73"/>
  <c r="E74"/>
  <c r="G74"/>
  <c r="F75"/>
  <c r="G75"/>
  <c r="F76"/>
  <c r="G76"/>
  <c r="B77"/>
  <c r="C93"/>
  <c r="C92"/>
  <c r="C82"/>
  <c r="C77"/>
  <c r="D83"/>
  <c r="D88"/>
  <c r="D96"/>
  <c r="D104"/>
  <c r="D100"/>
  <c r="D93"/>
  <c r="D92"/>
  <c r="D82"/>
  <c r="D77"/>
  <c r="E77"/>
  <c r="F84"/>
  <c r="F83"/>
  <c r="F89"/>
  <c r="F88"/>
  <c r="F97"/>
  <c r="F96"/>
  <c r="F100"/>
  <c r="F93"/>
  <c r="F92"/>
  <c r="F82"/>
  <c r="F77"/>
  <c r="G77"/>
  <c r="B78"/>
  <c r="C78"/>
  <c r="D78"/>
  <c r="F78"/>
  <c r="G78"/>
  <c r="B79"/>
  <c r="C79"/>
  <c r="D79"/>
  <c r="F79"/>
  <c r="G79"/>
  <c r="F80"/>
  <c r="G80"/>
  <c r="F81"/>
  <c r="G81"/>
  <c r="B82"/>
  <c r="E82"/>
  <c r="G82"/>
  <c r="B83"/>
  <c r="C83"/>
  <c r="E83"/>
  <c r="G83"/>
  <c r="E84"/>
  <c r="G84"/>
  <c r="F85"/>
  <c r="G85"/>
  <c r="F86"/>
  <c r="G86"/>
  <c r="F87"/>
  <c r="G87"/>
  <c r="B88"/>
  <c r="C88"/>
  <c r="E88"/>
  <c r="G88"/>
  <c r="E89"/>
  <c r="G89"/>
  <c r="G90"/>
  <c r="G91"/>
  <c r="B92"/>
  <c r="E92"/>
  <c r="G92"/>
  <c r="B93"/>
  <c r="E93"/>
  <c r="G93"/>
  <c r="E94"/>
  <c r="F94"/>
  <c r="G94"/>
  <c r="F95"/>
  <c r="G95"/>
  <c r="B96"/>
  <c r="C96"/>
  <c r="E96"/>
  <c r="G96"/>
  <c r="E97"/>
  <c r="G97"/>
  <c r="F98"/>
  <c r="G98"/>
  <c r="F99"/>
  <c r="G99"/>
  <c r="B100"/>
  <c r="C100"/>
  <c r="E100"/>
  <c r="G100"/>
  <c r="E101"/>
  <c r="F101"/>
  <c r="G101"/>
  <c r="C102"/>
  <c r="D102"/>
  <c r="E102"/>
  <c r="F102"/>
  <c r="E103"/>
  <c r="F103"/>
  <c r="C104"/>
  <c r="E104"/>
  <c r="F104"/>
  <c r="E105"/>
  <c r="F105"/>
  <c r="B106"/>
  <c r="C106"/>
  <c r="D107"/>
  <c r="D106"/>
  <c r="E106"/>
  <c r="F108"/>
  <c r="F107"/>
  <c r="F106"/>
  <c r="G106"/>
  <c r="B107"/>
  <c r="C107"/>
  <c r="E107"/>
  <c r="G107"/>
  <c r="E108"/>
  <c r="G108"/>
  <c r="B109"/>
  <c r="C109"/>
  <c r="D109"/>
  <c r="E109"/>
  <c r="F109"/>
  <c r="G109"/>
  <c r="B110"/>
  <c r="C110"/>
  <c r="D110"/>
  <c r="G110"/>
  <c r="B111"/>
  <c r="C111"/>
  <c r="D111"/>
  <c r="G111"/>
  <c r="D113"/>
  <c r="J11" i="11"/>
  <c r="H4"/>
  <c r="H3"/>
  <c r="H11"/>
  <c r="K4"/>
  <c r="F17"/>
  <c r="J17"/>
  <c r="F16"/>
  <c r="J16"/>
  <c r="F15"/>
  <c r="J15"/>
  <c r="F14"/>
  <c r="F13"/>
  <c r="J13"/>
  <c r="F12"/>
  <c r="J12"/>
  <c r="F6"/>
  <c r="F7"/>
  <c r="F8"/>
  <c r="F9"/>
  <c r="F10"/>
  <c r="F5"/>
  <c r="E11"/>
  <c r="F11"/>
  <c r="E4"/>
  <c r="E3"/>
  <c r="I17"/>
  <c r="I16"/>
  <c r="I15"/>
  <c r="I13"/>
  <c r="I12"/>
  <c r="D11"/>
  <c r="C11"/>
  <c r="C3"/>
  <c r="B11"/>
  <c r="G10"/>
  <c r="G9"/>
  <c r="G8"/>
  <c r="G7"/>
  <c r="G6"/>
  <c r="G5"/>
  <c r="D4"/>
  <c r="C4"/>
  <c r="B4"/>
  <c r="E27" i="10"/>
  <c r="F27"/>
  <c r="F26"/>
  <c r="E26"/>
  <c r="F25"/>
  <c r="E25"/>
  <c r="D104"/>
  <c r="F104"/>
  <c r="C104"/>
  <c r="E102"/>
  <c r="E103"/>
  <c r="F103"/>
  <c r="E104"/>
  <c r="E105"/>
  <c r="F105"/>
  <c r="E101"/>
  <c r="D102"/>
  <c r="C102"/>
  <c r="C82"/>
  <c r="E53"/>
  <c r="F53"/>
  <c r="E55"/>
  <c r="F55"/>
  <c r="D54"/>
  <c r="E54"/>
  <c r="C54"/>
  <c r="D19"/>
  <c r="C19"/>
  <c r="G108"/>
  <c r="F108"/>
  <c r="F107"/>
  <c r="F106"/>
  <c r="E108"/>
  <c r="D107"/>
  <c r="C107"/>
  <c r="G107"/>
  <c r="B107"/>
  <c r="D106"/>
  <c r="B106"/>
  <c r="G101"/>
  <c r="F101"/>
  <c r="D100"/>
  <c r="C100"/>
  <c r="G100"/>
  <c r="B100"/>
  <c r="G99"/>
  <c r="F99"/>
  <c r="G98"/>
  <c r="F98"/>
  <c r="G97"/>
  <c r="F97"/>
  <c r="F96"/>
  <c r="E97"/>
  <c r="D96"/>
  <c r="C96"/>
  <c r="G96"/>
  <c r="B96"/>
  <c r="G95"/>
  <c r="F95"/>
  <c r="E95"/>
  <c r="G94"/>
  <c r="F94"/>
  <c r="E94"/>
  <c r="D93"/>
  <c r="F93"/>
  <c r="F92"/>
  <c r="C93"/>
  <c r="B93"/>
  <c r="B92"/>
  <c r="B82"/>
  <c r="B77"/>
  <c r="C92"/>
  <c r="G91"/>
  <c r="G90"/>
  <c r="G89"/>
  <c r="F89"/>
  <c r="E89"/>
  <c r="F88"/>
  <c r="D88"/>
  <c r="E88"/>
  <c r="C88"/>
  <c r="B88"/>
  <c r="G87"/>
  <c r="F87"/>
  <c r="G86"/>
  <c r="F86"/>
  <c r="G85"/>
  <c r="F85"/>
  <c r="F83"/>
  <c r="E85"/>
  <c r="G84"/>
  <c r="F84"/>
  <c r="E84"/>
  <c r="D83"/>
  <c r="D82"/>
  <c r="C83"/>
  <c r="B83"/>
  <c r="G81"/>
  <c r="F81"/>
  <c r="G80"/>
  <c r="F80"/>
  <c r="D79"/>
  <c r="C79"/>
  <c r="G79"/>
  <c r="B79"/>
  <c r="D78"/>
  <c r="B78"/>
  <c r="G76"/>
  <c r="F76"/>
  <c r="G75"/>
  <c r="F75"/>
  <c r="G74"/>
  <c r="F74"/>
  <c r="F73"/>
  <c r="F72"/>
  <c r="E74"/>
  <c r="D73"/>
  <c r="C73"/>
  <c r="G73"/>
  <c r="B73"/>
  <c r="D72"/>
  <c r="B72"/>
  <c r="G71"/>
  <c r="F71"/>
  <c r="E71"/>
  <c r="G70"/>
  <c r="F70"/>
  <c r="E70"/>
  <c r="D69"/>
  <c r="C69"/>
  <c r="G69"/>
  <c r="B69"/>
  <c r="G68"/>
  <c r="F68"/>
  <c r="E68"/>
  <c r="G67"/>
  <c r="F67"/>
  <c r="F66"/>
  <c r="E67"/>
  <c r="D66"/>
  <c r="D65"/>
  <c r="C66"/>
  <c r="B66"/>
  <c r="B65"/>
  <c r="C65"/>
  <c r="G64"/>
  <c r="F64"/>
  <c r="E64"/>
  <c r="G63"/>
  <c r="F63"/>
  <c r="F61"/>
  <c r="E63"/>
  <c r="G62"/>
  <c r="F62"/>
  <c r="E62"/>
  <c r="D61"/>
  <c r="E61"/>
  <c r="C61"/>
  <c r="B61"/>
  <c r="G60"/>
  <c r="G59"/>
  <c r="E59"/>
  <c r="D58"/>
  <c r="F58"/>
  <c r="C58"/>
  <c r="B58"/>
  <c r="G57"/>
  <c r="F57"/>
  <c r="E57"/>
  <c r="D56"/>
  <c r="E56"/>
  <c r="C56"/>
  <c r="B56"/>
  <c r="D52"/>
  <c r="C52"/>
  <c r="E52"/>
  <c r="G51"/>
  <c r="F51"/>
  <c r="E51"/>
  <c r="G50"/>
  <c r="F50"/>
  <c r="E50"/>
  <c r="F49"/>
  <c r="D49"/>
  <c r="E49"/>
  <c r="C49"/>
  <c r="B49"/>
  <c r="G48"/>
  <c r="F48"/>
  <c r="F47"/>
  <c r="D47"/>
  <c r="C47"/>
  <c r="B47"/>
  <c r="G46"/>
  <c r="F46"/>
  <c r="F45"/>
  <c r="D45"/>
  <c r="C45"/>
  <c r="B45"/>
  <c r="G45"/>
  <c r="G44"/>
  <c r="F44"/>
  <c r="E44"/>
  <c r="G43"/>
  <c r="F43"/>
  <c r="G42"/>
  <c r="F42"/>
  <c r="E42"/>
  <c r="D41"/>
  <c r="E41"/>
  <c r="C41"/>
  <c r="B41"/>
  <c r="G40"/>
  <c r="F40"/>
  <c r="G39"/>
  <c r="F39"/>
  <c r="E39"/>
  <c r="G38"/>
  <c r="F38"/>
  <c r="E38"/>
  <c r="G37"/>
  <c r="F37"/>
  <c r="G36"/>
  <c r="F36"/>
  <c r="E36"/>
  <c r="D35"/>
  <c r="D30"/>
  <c r="C35"/>
  <c r="B35"/>
  <c r="G34"/>
  <c r="F34"/>
  <c r="E34"/>
  <c r="D33"/>
  <c r="E33"/>
  <c r="C33"/>
  <c r="B33"/>
  <c r="G32"/>
  <c r="F32"/>
  <c r="E32"/>
  <c r="D31"/>
  <c r="F31"/>
  <c r="C31"/>
  <c r="B31"/>
  <c r="G29"/>
  <c r="G25"/>
  <c r="G22"/>
  <c r="F22"/>
  <c r="E22"/>
  <c r="G21"/>
  <c r="F21"/>
  <c r="E21"/>
  <c r="G20"/>
  <c r="F20"/>
  <c r="E20"/>
  <c r="B19"/>
  <c r="G18"/>
  <c r="F18"/>
  <c r="G17"/>
  <c r="F17"/>
  <c r="G16"/>
  <c r="F16"/>
  <c r="G15"/>
  <c r="F15"/>
  <c r="G14"/>
  <c r="F14"/>
  <c r="G13"/>
  <c r="F13"/>
  <c r="D12"/>
  <c r="F12"/>
  <c r="C12"/>
  <c r="B12"/>
  <c r="G12"/>
  <c r="G11"/>
  <c r="F11"/>
  <c r="E11"/>
  <c r="G10"/>
  <c r="F10"/>
  <c r="E10"/>
  <c r="G9"/>
  <c r="F9"/>
  <c r="E9"/>
  <c r="G8"/>
  <c r="F8"/>
  <c r="E8"/>
  <c r="G7"/>
  <c r="F7"/>
  <c r="E7"/>
  <c r="G6"/>
  <c r="F6"/>
  <c r="E6"/>
  <c r="D5"/>
  <c r="D4"/>
  <c r="D28"/>
  <c r="C5"/>
  <c r="G5"/>
  <c r="B5"/>
  <c r="B4"/>
  <c r="B111"/>
  <c r="D48" i="9"/>
  <c r="C48"/>
  <c r="J5" i="11"/>
  <c r="I5"/>
  <c r="I9"/>
  <c r="J9"/>
  <c r="I7"/>
  <c r="J7"/>
  <c r="I14"/>
  <c r="J14"/>
  <c r="J10"/>
  <c r="I10"/>
  <c r="F4"/>
  <c r="J8"/>
  <c r="I8"/>
  <c r="J6"/>
  <c r="I6"/>
  <c r="J4"/>
  <c r="I11"/>
  <c r="F3"/>
  <c r="B3"/>
  <c r="G4"/>
  <c r="D3"/>
  <c r="I4"/>
  <c r="J3"/>
  <c r="F102" i="10"/>
  <c r="F41"/>
  <c r="F35"/>
  <c r="B3"/>
  <c r="D3"/>
  <c r="C4"/>
  <c r="E5"/>
  <c r="B28"/>
  <c r="G31"/>
  <c r="G33"/>
  <c r="G35"/>
  <c r="G41"/>
  <c r="G47"/>
  <c r="G49"/>
  <c r="F52"/>
  <c r="G56"/>
  <c r="G58"/>
  <c r="G61"/>
  <c r="G66"/>
  <c r="F69"/>
  <c r="C72"/>
  <c r="G72"/>
  <c r="G83"/>
  <c r="G88"/>
  <c r="D92"/>
  <c r="G93"/>
  <c r="E100"/>
  <c r="C106"/>
  <c r="F54"/>
  <c r="C30"/>
  <c r="E4"/>
  <c r="B30"/>
  <c r="B109"/>
  <c r="B110"/>
  <c r="G65"/>
  <c r="G92"/>
  <c r="G82"/>
  <c r="E83"/>
  <c r="F65"/>
  <c r="F5"/>
  <c r="E19"/>
  <c r="G19"/>
  <c r="E31"/>
  <c r="F33"/>
  <c r="F30"/>
  <c r="E35"/>
  <c r="F56"/>
  <c r="E58"/>
  <c r="E65"/>
  <c r="E66"/>
  <c r="E69"/>
  <c r="E72"/>
  <c r="E73"/>
  <c r="F79"/>
  <c r="E92"/>
  <c r="E93"/>
  <c r="E96"/>
  <c r="F100"/>
  <c r="F82"/>
  <c r="E106"/>
  <c r="G106"/>
  <c r="E107"/>
  <c r="D111"/>
  <c r="F4"/>
  <c r="G4"/>
  <c r="F19"/>
  <c r="F28"/>
  <c r="E30"/>
  <c r="C78"/>
  <c r="F78"/>
  <c r="E48" i="9"/>
  <c r="F48"/>
  <c r="G6"/>
  <c r="G7"/>
  <c r="G8"/>
  <c r="G9"/>
  <c r="G10"/>
  <c r="G11"/>
  <c r="G13"/>
  <c r="G14"/>
  <c r="G15"/>
  <c r="G16"/>
  <c r="G17"/>
  <c r="G18"/>
  <c r="G20"/>
  <c r="G21"/>
  <c r="G22"/>
  <c r="G23"/>
  <c r="G25"/>
  <c r="G28"/>
  <c r="G30"/>
  <c r="G32"/>
  <c r="G33"/>
  <c r="G34"/>
  <c r="G35"/>
  <c r="G36"/>
  <c r="G38"/>
  <c r="G39"/>
  <c r="G40"/>
  <c r="G42"/>
  <c r="G44"/>
  <c r="G46"/>
  <c r="G47"/>
  <c r="G51"/>
  <c r="G53"/>
  <c r="G54"/>
  <c r="G56"/>
  <c r="G57"/>
  <c r="G58"/>
  <c r="G61"/>
  <c r="G62"/>
  <c r="G64"/>
  <c r="G65"/>
  <c r="G68"/>
  <c r="G69"/>
  <c r="G70"/>
  <c r="G74"/>
  <c r="G75"/>
  <c r="G78"/>
  <c r="G79"/>
  <c r="G80"/>
  <c r="G81"/>
  <c r="G83"/>
  <c r="G84"/>
  <c r="G85"/>
  <c r="G88"/>
  <c r="G89"/>
  <c r="G91"/>
  <c r="G92"/>
  <c r="G93"/>
  <c r="G95"/>
  <c r="G96"/>
  <c r="G99"/>
  <c r="C27"/>
  <c r="B98"/>
  <c r="B97"/>
  <c r="B94"/>
  <c r="B90"/>
  <c r="B87"/>
  <c r="B86"/>
  <c r="B82"/>
  <c r="B77"/>
  <c r="B73"/>
  <c r="B72"/>
  <c r="B67"/>
  <c r="B66"/>
  <c r="B63"/>
  <c r="B60"/>
  <c r="B55"/>
  <c r="B52"/>
  <c r="B50"/>
  <c r="B45"/>
  <c r="B43"/>
  <c r="B41"/>
  <c r="B37"/>
  <c r="B31"/>
  <c r="B29"/>
  <c r="B27"/>
  <c r="B19"/>
  <c r="B12"/>
  <c r="B5"/>
  <c r="F95"/>
  <c r="D94"/>
  <c r="C94"/>
  <c r="F51"/>
  <c r="E51"/>
  <c r="D50"/>
  <c r="C50"/>
  <c r="G50"/>
  <c r="F99"/>
  <c r="E99"/>
  <c r="F98"/>
  <c r="F97"/>
  <c r="D98"/>
  <c r="D97"/>
  <c r="C98"/>
  <c r="G98"/>
  <c r="F93"/>
  <c r="F92"/>
  <c r="F91"/>
  <c r="E91"/>
  <c r="D90"/>
  <c r="C90"/>
  <c r="F89"/>
  <c r="E89"/>
  <c r="F88"/>
  <c r="E88"/>
  <c r="D87"/>
  <c r="D86"/>
  <c r="C87"/>
  <c r="C86"/>
  <c r="F83"/>
  <c r="E83"/>
  <c r="F82"/>
  <c r="D82"/>
  <c r="C82"/>
  <c r="G82"/>
  <c r="F81"/>
  <c r="F80"/>
  <c r="F79"/>
  <c r="E79"/>
  <c r="F78"/>
  <c r="E78"/>
  <c r="F77"/>
  <c r="D77"/>
  <c r="C77"/>
  <c r="G77"/>
  <c r="F75"/>
  <c r="F74"/>
  <c r="D73"/>
  <c r="C73"/>
  <c r="G73"/>
  <c r="F70"/>
  <c r="F69"/>
  <c r="F68"/>
  <c r="E68"/>
  <c r="D67"/>
  <c r="C67"/>
  <c r="D66"/>
  <c r="F65"/>
  <c r="E65"/>
  <c r="F64"/>
  <c r="E64"/>
  <c r="F63"/>
  <c r="D63"/>
  <c r="C63"/>
  <c r="G63"/>
  <c r="F62"/>
  <c r="E62"/>
  <c r="F61"/>
  <c r="E61"/>
  <c r="F60"/>
  <c r="F59"/>
  <c r="D60"/>
  <c r="C60"/>
  <c r="G60"/>
  <c r="F58"/>
  <c r="E58"/>
  <c r="F57"/>
  <c r="E57"/>
  <c r="F56"/>
  <c r="E56"/>
  <c r="F55"/>
  <c r="D55"/>
  <c r="C55"/>
  <c r="G55"/>
  <c r="E53"/>
  <c r="D52"/>
  <c r="C52"/>
  <c r="G52"/>
  <c r="F47"/>
  <c r="E47"/>
  <c r="F46"/>
  <c r="E46"/>
  <c r="F45"/>
  <c r="D45"/>
  <c r="C45"/>
  <c r="G45"/>
  <c r="F44"/>
  <c r="F43"/>
  <c r="D43"/>
  <c r="C43"/>
  <c r="G43"/>
  <c r="F42"/>
  <c r="F41"/>
  <c r="D41"/>
  <c r="C41"/>
  <c r="G41"/>
  <c r="F40"/>
  <c r="E40"/>
  <c r="F39"/>
  <c r="F38"/>
  <c r="E38"/>
  <c r="D37"/>
  <c r="C37"/>
  <c r="F36"/>
  <c r="F35"/>
  <c r="E35"/>
  <c r="F34"/>
  <c r="E34"/>
  <c r="F33"/>
  <c r="F32"/>
  <c r="E32"/>
  <c r="D31"/>
  <c r="C31"/>
  <c r="F30"/>
  <c r="E30"/>
  <c r="D29"/>
  <c r="C29"/>
  <c r="G29"/>
  <c r="F28"/>
  <c r="E28"/>
  <c r="D27"/>
  <c r="F22"/>
  <c r="E22"/>
  <c r="F21"/>
  <c r="E21"/>
  <c r="F20"/>
  <c r="E20"/>
  <c r="D19"/>
  <c r="C19"/>
  <c r="G19"/>
  <c r="F18"/>
  <c r="F17"/>
  <c r="F16"/>
  <c r="F15"/>
  <c r="F14"/>
  <c r="F13"/>
  <c r="D12"/>
  <c r="C12"/>
  <c r="G12"/>
  <c r="F11"/>
  <c r="E11"/>
  <c r="F10"/>
  <c r="E10"/>
  <c r="F9"/>
  <c r="E9"/>
  <c r="F8"/>
  <c r="E8"/>
  <c r="F7"/>
  <c r="E7"/>
  <c r="F6"/>
  <c r="E6"/>
  <c r="D5"/>
  <c r="C5"/>
  <c r="C4"/>
  <c r="E98"/>
  <c r="F90"/>
  <c r="E77"/>
  <c r="F67"/>
  <c r="F66"/>
  <c r="E27"/>
  <c r="C59"/>
  <c r="C66"/>
  <c r="E87"/>
  <c r="C97"/>
  <c r="G97"/>
  <c r="I3" i="11"/>
  <c r="G3"/>
  <c r="D110" i="10"/>
  <c r="D113"/>
  <c r="D77"/>
  <c r="E82"/>
  <c r="C111"/>
  <c r="G111"/>
  <c r="C28"/>
  <c r="G28"/>
  <c r="C3"/>
  <c r="G30"/>
  <c r="F77"/>
  <c r="D109"/>
  <c r="C77"/>
  <c r="G78"/>
  <c r="F109"/>
  <c r="G66" i="9"/>
  <c r="F29"/>
  <c r="E45"/>
  <c r="E60"/>
  <c r="E63"/>
  <c r="F73"/>
  <c r="D76"/>
  <c r="B59"/>
  <c r="G59"/>
  <c r="D26"/>
  <c r="E94"/>
  <c r="F12"/>
  <c r="E19"/>
  <c r="E29"/>
  <c r="C26"/>
  <c r="F94"/>
  <c r="G27"/>
  <c r="E66"/>
  <c r="G86"/>
  <c r="E37"/>
  <c r="E67"/>
  <c r="C72"/>
  <c r="G72"/>
  <c r="D72"/>
  <c r="E82"/>
  <c r="E90"/>
  <c r="B4"/>
  <c r="G4"/>
  <c r="B76"/>
  <c r="B71"/>
  <c r="G87"/>
  <c r="D59"/>
  <c r="E59"/>
  <c r="G94"/>
  <c r="G90"/>
  <c r="G67"/>
  <c r="G37"/>
  <c r="G5"/>
  <c r="G31"/>
  <c r="B26"/>
  <c r="F19"/>
  <c r="E97"/>
  <c r="F87"/>
  <c r="F86"/>
  <c r="E86"/>
  <c r="C76"/>
  <c r="G76"/>
  <c r="F52"/>
  <c r="F50"/>
  <c r="F37"/>
  <c r="E31"/>
  <c r="C24"/>
  <c r="C3"/>
  <c r="C102"/>
  <c r="E5"/>
  <c r="F5"/>
  <c r="F31"/>
  <c r="B102"/>
  <c r="D71"/>
  <c r="D100"/>
  <c r="E55"/>
  <c r="E52"/>
  <c r="E50"/>
  <c r="F27"/>
  <c r="D4"/>
  <c r="C71"/>
  <c r="E26"/>
  <c r="G3" i="10"/>
  <c r="E3"/>
  <c r="F3"/>
  <c r="G77"/>
  <c r="E77"/>
  <c r="C109"/>
  <c r="B24" i="9"/>
  <c r="F26"/>
  <c r="B3"/>
  <c r="F76"/>
  <c r="B100"/>
  <c r="F72"/>
  <c r="B101"/>
  <c r="C100"/>
  <c r="G100"/>
  <c r="G71"/>
  <c r="G102"/>
  <c r="G24"/>
  <c r="G3"/>
  <c r="G26"/>
  <c r="E71"/>
  <c r="E76"/>
  <c r="D102"/>
  <c r="F4"/>
  <c r="F24"/>
  <c r="E4"/>
  <c r="D24"/>
  <c r="D101"/>
  <c r="D104"/>
  <c r="D3"/>
  <c r="C101"/>
  <c r="G101"/>
  <c r="E100"/>
  <c r="E109" i="10"/>
  <c r="C110"/>
  <c r="G109"/>
  <c r="G110"/>
  <c r="F71" i="9"/>
  <c r="F100"/>
  <c r="E3"/>
  <c r="F3"/>
</calcChain>
</file>

<file path=xl/sharedStrings.xml><?xml version="1.0" encoding="utf-8"?>
<sst xmlns="http://schemas.openxmlformats.org/spreadsheetml/2006/main" count="233" uniqueCount="81">
  <si>
    <t>Показатель</t>
  </si>
  <si>
    <t>Безвозмездные-всего</t>
  </si>
  <si>
    <t>Дефицит (профицит)</t>
  </si>
  <si>
    <t>Субвенции на осуществление полномочий по первичному воинскому учету</t>
  </si>
  <si>
    <t>ВСЕГО доходов</t>
  </si>
  <si>
    <t>ВСЕГО расходов</t>
  </si>
  <si>
    <t>Собственные доходы</t>
  </si>
  <si>
    <t>НДФЛ</t>
  </si>
  <si>
    <t>Земельный налог</t>
  </si>
  <si>
    <t>Аренда земли</t>
  </si>
  <si>
    <t>Сельхозналог</t>
  </si>
  <si>
    <t>Налог на имущество</t>
  </si>
  <si>
    <t>Дотации из ОФФПП</t>
  </si>
  <si>
    <t xml:space="preserve">Благоустройство 0503 600000 </t>
  </si>
  <si>
    <t>Управление 01</t>
  </si>
  <si>
    <t>Национальная безопасность 03</t>
  </si>
  <si>
    <t>ЖКХ 05</t>
  </si>
  <si>
    <t xml:space="preserve">Межбюджетные трансферты </t>
  </si>
  <si>
    <t>Госпошлина</t>
  </si>
  <si>
    <t>Продажа земли</t>
  </si>
  <si>
    <t>Национальная экономика 04</t>
  </si>
  <si>
    <t>прочие доходы от компенсации затрат бюджетов поселений</t>
  </si>
  <si>
    <t xml:space="preserve">Прочие поступления от использования имущества (найм жилья) </t>
  </si>
  <si>
    <t xml:space="preserve">ДОХОДЫ </t>
  </si>
  <si>
    <t>расчетный дефицит</t>
  </si>
  <si>
    <t>0104 МИ</t>
  </si>
  <si>
    <t xml:space="preserve">Прочие поступления от денежных взысканий (штрафов) и иных сумм в возмещение ущерба, зачисляемые в бюджеты поселений
</t>
  </si>
  <si>
    <t>факт</t>
  </si>
  <si>
    <t>% выполнения</t>
  </si>
  <si>
    <t>невыясненные</t>
  </si>
  <si>
    <t>налоговые</t>
  </si>
  <si>
    <t>неналоговые</t>
  </si>
  <si>
    <t>(+/-)</t>
  </si>
  <si>
    <t xml:space="preserve">РАСХОДЫ </t>
  </si>
  <si>
    <t>план год</t>
  </si>
  <si>
    <t>Коммунальное хозяйство 05 02</t>
  </si>
  <si>
    <t>газификация  д. Пригорки</t>
  </si>
  <si>
    <t>прочие субвенции бюджетам поселений</t>
  </si>
  <si>
    <t xml:space="preserve">Резервный фонд 0111 9920000 </t>
  </si>
  <si>
    <t>Административная комиссия 01 13 1117541</t>
  </si>
  <si>
    <t>Межбюджетные трансферты  в соотв. с соглашениями 14 03 1117801</t>
  </si>
  <si>
    <t xml:space="preserve">Проведение выборов 0107 </t>
  </si>
  <si>
    <t>Акцизы</t>
  </si>
  <si>
    <t xml:space="preserve"> строительство и ремонта колодцев 0503 1121101</t>
  </si>
  <si>
    <t>Расходы на обеспечение информирования населения о деятельности органов местного самоуправления  0104 1111104</t>
  </si>
  <si>
    <t>Расходы на подготовку и проведение мероприятий по оформлению права собственности поселения на невостребованные земельные доли</t>
  </si>
  <si>
    <t>остаток денежных средств на 01.</t>
  </si>
  <si>
    <t>Расходы по подготовке и проведению процедур по предоставлению  земельных участков 01131111501</t>
  </si>
  <si>
    <t>факт 2015</t>
  </si>
  <si>
    <t>Анализ исполнения доходов и расходов Беляницкого сельского поселения за 2016 год</t>
  </si>
  <si>
    <t>МТБ из района</t>
  </si>
  <si>
    <t>Создание, ведение и наполнение официального сайта администрации сельского поселения 0104 111014002Б</t>
  </si>
  <si>
    <t>Аппарат 0104 119014012С</t>
  </si>
  <si>
    <t>Глава 01 04 119014013С</t>
  </si>
  <si>
    <t>Национальная оборона 0203 111025118О</t>
  </si>
  <si>
    <t xml:space="preserve"> первичные меры пожарной безопасности 0310 11314002Б</t>
  </si>
  <si>
    <t xml:space="preserve"> функционирования добровольной пожарной дружины 0310 113024002Б</t>
  </si>
  <si>
    <t>Дорожное хозяйство 0409 112014002Б</t>
  </si>
  <si>
    <t>Ул. освещение 0503 112014002Б</t>
  </si>
  <si>
    <t xml:space="preserve">Содержание мест захоронений 05 03 112024003Б </t>
  </si>
  <si>
    <t>вывоз  бытовых отходов 05 03 112024004Б</t>
  </si>
  <si>
    <t>ППМИ 0503 11202S033Н</t>
  </si>
  <si>
    <t xml:space="preserve">(+/- к 2015) </t>
  </si>
  <si>
    <t>Расходы на обеспечение системы учета объектов собственности муниципального образования  01 13 111034001Б</t>
  </si>
  <si>
    <t>Субсидия ППМИ</t>
  </si>
  <si>
    <t>средства депут ЗС ТО (ППМИ)</t>
  </si>
  <si>
    <t>средства населения (ППМИ)</t>
  </si>
  <si>
    <t>средства ЮЛ (ППМИ)</t>
  </si>
  <si>
    <t>разработка документов территориального планирования 01 13 111034003Б</t>
  </si>
  <si>
    <t>ППМИ 0503 112051033Н</t>
  </si>
  <si>
    <t>ППМИ 0503 112051093Н</t>
  </si>
  <si>
    <t>исполнение 8 мес</t>
  </si>
  <si>
    <t>ожидаемые 4 мес</t>
  </si>
  <si>
    <t>ожидаемые 2016</t>
  </si>
  <si>
    <t>прогноз 2017</t>
  </si>
  <si>
    <t xml:space="preserve">прогноз 2016 УФНС </t>
  </si>
  <si>
    <t>Анализ исполнения доходов и расходов Беляницкого сельского поселения за 2016 год и прогноз 2017</t>
  </si>
  <si>
    <t>(+/-)2016</t>
  </si>
  <si>
    <t xml:space="preserve">2017 (+/-) к 2016 исполнение) </t>
  </si>
  <si>
    <t>Межбюджетные трансферты  в соотв. с соглашениями 14 03 111044001О</t>
  </si>
  <si>
    <t xml:space="preserve"> строительство и ремонта колодцев 0503 112014001Б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</si>
</sst>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10"/>
      <name val="Times New Roman"/>
      <family val="1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4" applyNumberFormat="0" applyAlignment="0" applyProtection="0"/>
    <xf numFmtId="0" fontId="21" fillId="28" borderId="5" applyNumberFormat="0" applyAlignment="0" applyProtection="0"/>
    <xf numFmtId="0" fontId="22" fillId="28" borderId="4" applyNumberForma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29" borderId="10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0" fontId="3" fillId="0" borderId="0" xfId="0" applyFont="1"/>
    <xf numFmtId="4" fontId="2" fillId="0" borderId="1" xfId="0" applyNumberFormat="1" applyFont="1" applyBorder="1"/>
    <xf numFmtId="0" fontId="2" fillId="0" borderId="0" xfId="0" applyFont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9" fillId="0" borderId="1" xfId="0" applyNumberFormat="1" applyFont="1" applyFill="1" applyBorder="1"/>
    <xf numFmtId="0" fontId="1" fillId="0" borderId="0" xfId="0" applyFont="1"/>
    <xf numFmtId="4" fontId="4" fillId="0" borderId="1" xfId="0" applyNumberFormat="1" applyFont="1" applyFill="1" applyBorder="1"/>
    <xf numFmtId="0" fontId="4" fillId="0" borderId="0" xfId="0" applyFont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/>
    <xf numFmtId="4" fontId="7" fillId="0" borderId="1" xfId="0" applyNumberFormat="1" applyFont="1" applyBorder="1"/>
    <xf numFmtId="2" fontId="2" fillId="0" borderId="1" xfId="0" applyNumberFormat="1" applyFont="1" applyBorder="1"/>
    <xf numFmtId="2" fontId="6" fillId="0" borderId="1" xfId="0" applyNumberFormat="1" applyFont="1" applyBorder="1"/>
    <xf numFmtId="2" fontId="3" fillId="0" borderId="1" xfId="0" applyNumberFormat="1" applyFont="1" applyBorder="1"/>
    <xf numFmtId="2" fontId="1" fillId="0" borderId="1" xfId="0" applyNumberFormat="1" applyFont="1" applyBorder="1"/>
    <xf numFmtId="2" fontId="6" fillId="2" borderId="1" xfId="0" applyNumberFormat="1" applyFont="1" applyFill="1" applyBorder="1"/>
    <xf numFmtId="2" fontId="3" fillId="0" borderId="0" xfId="0" applyNumberFormat="1" applyFont="1"/>
    <xf numFmtId="2" fontId="6" fillId="0" borderId="1" xfId="0" applyNumberFormat="1" applyFont="1" applyFill="1" applyBorder="1"/>
    <xf numFmtId="4" fontId="7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5" fillId="0" borderId="1" xfId="0" applyNumberFormat="1" applyFont="1" applyBorder="1"/>
    <xf numFmtId="2" fontId="5" fillId="0" borderId="1" xfId="0" applyNumberFormat="1" applyFont="1" applyBorder="1"/>
    <xf numFmtId="4" fontId="5" fillId="0" borderId="1" xfId="0" applyNumberFormat="1" applyFont="1" applyFill="1" applyBorder="1"/>
    <xf numFmtId="2" fontId="1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/>
    <xf numFmtId="4" fontId="3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4" fontId="3" fillId="0" borderId="0" xfId="0" applyNumberFormat="1" applyFont="1" applyFill="1"/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Fill="1" applyBorder="1"/>
    <xf numFmtId="4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/>
    <xf numFmtId="3" fontId="7" fillId="0" borderId="1" xfId="0" applyNumberFormat="1" applyFont="1" applyFill="1" applyBorder="1" applyAlignment="1">
      <alignment wrapText="1"/>
    </xf>
    <xf numFmtId="4" fontId="2" fillId="0" borderId="0" xfId="0" applyNumberFormat="1" applyFont="1"/>
    <xf numFmtId="0" fontId="11" fillId="0" borderId="2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Плохой" xfId="39" builtinId="27" customBuiltin="1"/>
    <cellStyle name="Пояснение" xfId="40" builtinId="53" customBuiltin="1"/>
    <cellStyle name="Примечание 2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4"/>
  <sheetViews>
    <sheetView topLeftCell="A75" workbookViewId="0">
      <pane xSplit="1" topLeftCell="B1" activePane="topRight" state="frozen"/>
      <selection pane="topRight" activeCell="C100" sqref="C100:E100"/>
    </sheetView>
  </sheetViews>
  <sheetFormatPr defaultRowHeight="12"/>
  <cols>
    <col min="1" max="1" width="27.85546875" style="2" customWidth="1"/>
    <col min="2" max="2" width="13.140625" style="2" customWidth="1"/>
    <col min="3" max="3" width="12.42578125" style="10" customWidth="1"/>
    <col min="4" max="4" width="13" style="10" customWidth="1"/>
    <col min="5" max="5" width="10.42578125" style="33" customWidth="1"/>
    <col min="6" max="6" width="11.42578125" style="10" customWidth="1"/>
    <col min="7" max="7" width="9.85546875" style="10" bestFit="1" customWidth="1"/>
    <col min="8" max="16384" width="9.140625" style="10"/>
  </cols>
  <sheetData>
    <row r="1" spans="1:7" ht="24.75" customHeight="1">
      <c r="A1" s="59" t="s">
        <v>49</v>
      </c>
      <c r="B1" s="59"/>
      <c r="C1" s="59"/>
      <c r="D1" s="60"/>
      <c r="E1" s="60"/>
      <c r="F1" s="60"/>
    </row>
    <row r="2" spans="1:7" s="2" customFormat="1" ht="41.25" customHeight="1">
      <c r="A2" s="23" t="s">
        <v>0</v>
      </c>
      <c r="B2" s="24" t="s">
        <v>48</v>
      </c>
      <c r="C2" s="50" t="s">
        <v>34</v>
      </c>
      <c r="D2" s="24" t="s">
        <v>27</v>
      </c>
      <c r="E2" s="42" t="s">
        <v>28</v>
      </c>
      <c r="F2" s="23" t="s">
        <v>32</v>
      </c>
      <c r="G2" s="23" t="s">
        <v>62</v>
      </c>
    </row>
    <row r="3" spans="1:7" s="12" customFormat="1">
      <c r="A3" s="4" t="s">
        <v>23</v>
      </c>
      <c r="B3" s="8">
        <f>SUM(B4+B19)</f>
        <v>2678124.29</v>
      </c>
      <c r="C3" s="8">
        <f>SUM(C4+C19)</f>
        <v>2435607</v>
      </c>
      <c r="D3" s="8">
        <f>SUM(D4+D19)</f>
        <v>1037436.5800000001</v>
      </c>
      <c r="E3" s="28">
        <f>SUM(D3/C3*100)</f>
        <v>42.594580324329833</v>
      </c>
      <c r="F3" s="11">
        <f>SUM(D3-C3)</f>
        <v>-1398170.42</v>
      </c>
      <c r="G3" s="56">
        <f t="shared" ref="G3:G47" si="0">SUM(C3-B3)</f>
        <v>-242517.29000000004</v>
      </c>
    </row>
    <row r="4" spans="1:7" s="12" customFormat="1" ht="13.5">
      <c r="A4" s="20" t="s">
        <v>6</v>
      </c>
      <c r="B4" s="8">
        <f>SUM(B5+B12)</f>
        <v>1544674.2899999998</v>
      </c>
      <c r="C4" s="8">
        <f>SUM(C5+C12)</f>
        <v>1150257</v>
      </c>
      <c r="D4" s="8">
        <f>SUM(D5+D12)</f>
        <v>416761.58</v>
      </c>
      <c r="E4" s="28">
        <f t="shared" ref="E4:E22" si="1">SUM(D4/C4*100)</f>
        <v>36.232040317946343</v>
      </c>
      <c r="F4" s="11">
        <f t="shared" ref="F4:F22" si="2">SUM(D4-C4)</f>
        <v>-733495.41999999993</v>
      </c>
      <c r="G4" s="56">
        <f t="shared" si="0"/>
        <v>-394417.2899999998</v>
      </c>
    </row>
    <row r="5" spans="1:7" s="12" customFormat="1" ht="15">
      <c r="A5" s="21" t="s">
        <v>30</v>
      </c>
      <c r="B5" s="8">
        <f>SUM(B6:B11)</f>
        <v>1544674.2899999998</v>
      </c>
      <c r="C5" s="8">
        <f>SUM(C6:C11)</f>
        <v>1150257</v>
      </c>
      <c r="D5" s="8">
        <f>SUM(D6:D11)</f>
        <v>416761.58</v>
      </c>
      <c r="E5" s="28">
        <f t="shared" si="1"/>
        <v>36.232040317946343</v>
      </c>
      <c r="F5" s="11">
        <f t="shared" si="2"/>
        <v>-733495.41999999993</v>
      </c>
      <c r="G5" s="56">
        <f t="shared" si="0"/>
        <v>-394417.2899999998</v>
      </c>
    </row>
    <row r="6" spans="1:7">
      <c r="A6" s="3" t="s">
        <v>7</v>
      </c>
      <c r="B6" s="14">
        <v>120230.45</v>
      </c>
      <c r="C6" s="14">
        <v>110600</v>
      </c>
      <c r="D6" s="14">
        <v>40118.58</v>
      </c>
      <c r="E6" s="29">
        <f t="shared" si="1"/>
        <v>36.273580470162756</v>
      </c>
      <c r="F6" s="27">
        <f t="shared" si="2"/>
        <v>-70481.42</v>
      </c>
      <c r="G6" s="56">
        <f t="shared" si="0"/>
        <v>-9630.4499999999971</v>
      </c>
    </row>
    <row r="7" spans="1:7">
      <c r="A7" s="3" t="s">
        <v>11</v>
      </c>
      <c r="B7" s="14">
        <v>56714.32</v>
      </c>
      <c r="C7" s="14">
        <v>49000</v>
      </c>
      <c r="D7" s="14">
        <v>5244.73</v>
      </c>
      <c r="E7" s="29">
        <f t="shared" si="1"/>
        <v>10.703530612244897</v>
      </c>
      <c r="F7" s="27">
        <f t="shared" si="2"/>
        <v>-43755.270000000004</v>
      </c>
      <c r="G7" s="56">
        <f t="shared" si="0"/>
        <v>-7714.32</v>
      </c>
    </row>
    <row r="8" spans="1:7">
      <c r="A8" s="3" t="s">
        <v>10</v>
      </c>
      <c r="B8" s="14">
        <v>131318.98000000001</v>
      </c>
      <c r="C8" s="14">
        <v>158000</v>
      </c>
      <c r="D8" s="14">
        <v>0</v>
      </c>
      <c r="E8" s="29">
        <f t="shared" si="1"/>
        <v>0</v>
      </c>
      <c r="F8" s="27">
        <f t="shared" si="2"/>
        <v>-158000</v>
      </c>
      <c r="G8" s="56">
        <f t="shared" si="0"/>
        <v>26681.01999999999</v>
      </c>
    </row>
    <row r="9" spans="1:7">
      <c r="A9" s="3" t="s">
        <v>8</v>
      </c>
      <c r="B9" s="14">
        <v>809146.38</v>
      </c>
      <c r="C9" s="14">
        <v>660000</v>
      </c>
      <c r="D9" s="14">
        <v>257855.25</v>
      </c>
      <c r="E9" s="29">
        <f t="shared" si="1"/>
        <v>39.068977272727274</v>
      </c>
      <c r="F9" s="27">
        <f t="shared" si="2"/>
        <v>-402144.75</v>
      </c>
      <c r="G9" s="56">
        <f t="shared" si="0"/>
        <v>-149146.38</v>
      </c>
    </row>
    <row r="10" spans="1:7">
      <c r="A10" s="3" t="s">
        <v>42</v>
      </c>
      <c r="B10" s="14">
        <v>424364.16</v>
      </c>
      <c r="C10" s="14">
        <v>169657</v>
      </c>
      <c r="D10" s="14">
        <v>113393.02</v>
      </c>
      <c r="E10" s="29">
        <f t="shared" si="1"/>
        <v>66.836629198913101</v>
      </c>
      <c r="F10" s="27">
        <f t="shared" si="2"/>
        <v>-56263.979999999996</v>
      </c>
      <c r="G10" s="56">
        <f t="shared" si="0"/>
        <v>-254707.15999999997</v>
      </c>
    </row>
    <row r="11" spans="1:7">
      <c r="A11" s="3" t="s">
        <v>18</v>
      </c>
      <c r="B11" s="14">
        <v>2900</v>
      </c>
      <c r="C11" s="14">
        <v>3000</v>
      </c>
      <c r="D11" s="14">
        <v>150</v>
      </c>
      <c r="E11" s="29">
        <f t="shared" si="1"/>
        <v>5</v>
      </c>
      <c r="F11" s="27">
        <f t="shared" si="2"/>
        <v>-2850</v>
      </c>
      <c r="G11" s="56">
        <f t="shared" si="0"/>
        <v>100</v>
      </c>
    </row>
    <row r="12" spans="1:7" ht="15">
      <c r="A12" s="21" t="s">
        <v>31</v>
      </c>
      <c r="B12" s="41">
        <f>SUM(B13:B18)</f>
        <v>0</v>
      </c>
      <c r="C12" s="51">
        <f>SUM(C13:C18)</f>
        <v>0</v>
      </c>
      <c r="D12" s="41">
        <f>SUM(D13:D18)</f>
        <v>0</v>
      </c>
      <c r="E12" s="40">
        <v>0</v>
      </c>
      <c r="F12" s="39">
        <f t="shared" si="2"/>
        <v>0</v>
      </c>
      <c r="G12" s="56">
        <f t="shared" si="0"/>
        <v>0</v>
      </c>
    </row>
    <row r="13" spans="1:7">
      <c r="A13" s="3" t="s">
        <v>9</v>
      </c>
      <c r="B13" s="14">
        <v>0</v>
      </c>
      <c r="C13" s="14">
        <v>0</v>
      </c>
      <c r="D13" s="14">
        <v>0</v>
      </c>
      <c r="E13" s="29">
        <v>0</v>
      </c>
      <c r="F13" s="11">
        <f t="shared" si="2"/>
        <v>0</v>
      </c>
      <c r="G13" s="56">
        <f t="shared" si="0"/>
        <v>0</v>
      </c>
    </row>
    <row r="14" spans="1:7" ht="36.75" customHeight="1">
      <c r="A14" s="7" t="s">
        <v>22</v>
      </c>
      <c r="B14" s="14">
        <v>0</v>
      </c>
      <c r="C14" s="14">
        <v>0</v>
      </c>
      <c r="D14" s="14">
        <v>0</v>
      </c>
      <c r="E14" s="29">
        <v>0</v>
      </c>
      <c r="F14" s="11">
        <f t="shared" si="2"/>
        <v>0</v>
      </c>
      <c r="G14" s="56">
        <f t="shared" si="0"/>
        <v>0</v>
      </c>
    </row>
    <row r="15" spans="1:7" ht="51" customHeight="1">
      <c r="A15" s="19" t="s">
        <v>26</v>
      </c>
      <c r="B15" s="14">
        <v>0</v>
      </c>
      <c r="C15" s="14">
        <v>0</v>
      </c>
      <c r="D15" s="14">
        <v>0</v>
      </c>
      <c r="E15" s="29">
        <v>0</v>
      </c>
      <c r="F15" s="11">
        <f t="shared" si="2"/>
        <v>0</v>
      </c>
      <c r="G15" s="56">
        <f t="shared" si="0"/>
        <v>0</v>
      </c>
    </row>
    <row r="16" spans="1:7" ht="24" customHeight="1">
      <c r="A16" s="7" t="s">
        <v>21</v>
      </c>
      <c r="B16" s="14">
        <v>0</v>
      </c>
      <c r="C16" s="14">
        <v>0</v>
      </c>
      <c r="D16" s="14">
        <v>0</v>
      </c>
      <c r="E16" s="29">
        <v>0</v>
      </c>
      <c r="F16" s="11">
        <f t="shared" si="2"/>
        <v>0</v>
      </c>
      <c r="G16" s="56">
        <f t="shared" si="0"/>
        <v>0</v>
      </c>
    </row>
    <row r="17" spans="1:7">
      <c r="A17" s="3" t="s">
        <v>19</v>
      </c>
      <c r="B17" s="14">
        <v>0</v>
      </c>
      <c r="C17" s="14">
        <v>0</v>
      </c>
      <c r="D17" s="14">
        <v>0</v>
      </c>
      <c r="E17" s="29">
        <v>0</v>
      </c>
      <c r="F17" s="11">
        <f t="shared" si="2"/>
        <v>0</v>
      </c>
      <c r="G17" s="56">
        <f t="shared" si="0"/>
        <v>0</v>
      </c>
    </row>
    <row r="18" spans="1:7">
      <c r="A18" s="3" t="s">
        <v>29</v>
      </c>
      <c r="B18" s="14">
        <v>0</v>
      </c>
      <c r="C18" s="14">
        <v>0</v>
      </c>
      <c r="D18" s="14">
        <v>0</v>
      </c>
      <c r="E18" s="29">
        <v>0</v>
      </c>
      <c r="F18" s="11">
        <f t="shared" si="2"/>
        <v>0</v>
      </c>
      <c r="G18" s="56">
        <f t="shared" si="0"/>
        <v>0</v>
      </c>
    </row>
    <row r="19" spans="1:7" s="12" customFormat="1">
      <c r="A19" s="4" t="s">
        <v>1</v>
      </c>
      <c r="B19" s="8">
        <f>SUM(B20:B23)</f>
        <v>1133450</v>
      </c>
      <c r="C19" s="8">
        <f>SUM(C20:C23)</f>
        <v>1285350</v>
      </c>
      <c r="D19" s="8">
        <f>SUM(D20:D23)</f>
        <v>620675</v>
      </c>
      <c r="E19" s="28">
        <f t="shared" si="1"/>
        <v>48.288403936670946</v>
      </c>
      <c r="F19" s="11">
        <f t="shared" si="2"/>
        <v>-664675</v>
      </c>
      <c r="G19" s="56">
        <f t="shared" si="0"/>
        <v>151900</v>
      </c>
    </row>
    <row r="20" spans="1:7">
      <c r="A20" s="3" t="s">
        <v>12</v>
      </c>
      <c r="B20" s="14">
        <v>1072300</v>
      </c>
      <c r="C20" s="14">
        <v>1032300</v>
      </c>
      <c r="D20" s="14">
        <v>516150</v>
      </c>
      <c r="E20" s="28">
        <f t="shared" si="1"/>
        <v>50</v>
      </c>
      <c r="F20" s="11">
        <f t="shared" si="2"/>
        <v>-516150</v>
      </c>
      <c r="G20" s="56">
        <f t="shared" si="0"/>
        <v>-40000</v>
      </c>
    </row>
    <row r="21" spans="1:7" ht="36">
      <c r="A21" s="3" t="s">
        <v>3</v>
      </c>
      <c r="B21" s="14">
        <v>61000</v>
      </c>
      <c r="C21" s="14">
        <v>68600</v>
      </c>
      <c r="D21" s="14">
        <v>58300</v>
      </c>
      <c r="E21" s="28">
        <f t="shared" si="1"/>
        <v>84.985422740524783</v>
      </c>
      <c r="F21" s="11">
        <f t="shared" si="2"/>
        <v>-10300</v>
      </c>
      <c r="G21" s="56">
        <f t="shared" si="0"/>
        <v>7600</v>
      </c>
    </row>
    <row r="22" spans="1:7" ht="24">
      <c r="A22" s="3" t="s">
        <v>37</v>
      </c>
      <c r="B22" s="14">
        <v>150</v>
      </c>
      <c r="C22" s="14">
        <v>150</v>
      </c>
      <c r="D22" s="14">
        <v>150</v>
      </c>
      <c r="E22" s="28">
        <f t="shared" si="1"/>
        <v>100</v>
      </c>
      <c r="F22" s="11">
        <f t="shared" si="2"/>
        <v>0</v>
      </c>
      <c r="G22" s="56">
        <f t="shared" si="0"/>
        <v>0</v>
      </c>
    </row>
    <row r="23" spans="1:7">
      <c r="A23" s="3" t="s">
        <v>50</v>
      </c>
      <c r="B23" s="14">
        <v>0</v>
      </c>
      <c r="C23" s="14">
        <v>184300</v>
      </c>
      <c r="D23" s="14">
        <v>46075</v>
      </c>
      <c r="E23" s="30"/>
      <c r="F23" s="22"/>
      <c r="G23" s="56">
        <f t="shared" si="0"/>
        <v>184300</v>
      </c>
    </row>
    <row r="24" spans="1:7" s="16" customFormat="1">
      <c r="A24" s="5" t="s">
        <v>4</v>
      </c>
      <c r="B24" s="9">
        <f>B19+B4</f>
        <v>2678124.29</v>
      </c>
      <c r="C24" s="9">
        <f>C19+C4</f>
        <v>2435607</v>
      </c>
      <c r="D24" s="9">
        <f>D19+D4</f>
        <v>1037436.5800000001</v>
      </c>
      <c r="E24" s="31"/>
      <c r="F24" s="9">
        <f>F19+F4</f>
        <v>-1398170.42</v>
      </c>
      <c r="G24" s="56">
        <f t="shared" si="0"/>
        <v>-242517.29000000004</v>
      </c>
    </row>
    <row r="25" spans="1:7">
      <c r="A25" s="3" t="s">
        <v>33</v>
      </c>
      <c r="B25" s="15"/>
      <c r="C25" s="14"/>
      <c r="D25" s="15"/>
      <c r="E25" s="30"/>
      <c r="F25" s="22"/>
      <c r="G25" s="56">
        <f t="shared" si="0"/>
        <v>0</v>
      </c>
    </row>
    <row r="26" spans="1:7" s="16" customFormat="1">
      <c r="A26" s="25" t="s">
        <v>14</v>
      </c>
      <c r="B26" s="26">
        <f>SUM(B31+B37+B45+B43+B41+B47+B27+B29+B52+B50)</f>
        <v>1617420.6499999997</v>
      </c>
      <c r="C26" s="26">
        <f>SUM(C31+C37+C45+C43+C41+C47+C27+C29+C52+C50+C48)</f>
        <v>1564550</v>
      </c>
      <c r="D26" s="26">
        <f>SUM(D31+D37+D45+D43+D41+D47+D27+D29+D52+D50+D48)</f>
        <v>339837.66</v>
      </c>
      <c r="E26" s="34">
        <f t="shared" ref="E26:E32" si="3">SUM(D26/C26*100)</f>
        <v>21.721112140871178</v>
      </c>
      <c r="F26" s="26">
        <f>SUM(F31+F37+F45+F43+F41+F47+F27+F29+F52+F50)</f>
        <v>-1224712.3400000001</v>
      </c>
      <c r="G26" s="56">
        <f t="shared" si="0"/>
        <v>-52870.649999999674</v>
      </c>
    </row>
    <row r="27" spans="1:7" s="16" customFormat="1" ht="48">
      <c r="A27" s="37" t="s">
        <v>51</v>
      </c>
      <c r="B27" s="35">
        <f>SUM(B28)</f>
        <v>29773.18</v>
      </c>
      <c r="C27" s="14">
        <f>SUM(C28)</f>
        <v>35100</v>
      </c>
      <c r="D27" s="35">
        <f>SUM(D28)</f>
        <v>0</v>
      </c>
      <c r="E27" s="34">
        <f t="shared" si="3"/>
        <v>0</v>
      </c>
      <c r="F27" s="13">
        <f>SUM(D27-C27)</f>
        <v>-35100</v>
      </c>
      <c r="G27" s="56">
        <f t="shared" si="0"/>
        <v>5326.82</v>
      </c>
    </row>
    <row r="28" spans="1:7" s="16" customFormat="1">
      <c r="A28" s="37">
        <v>226</v>
      </c>
      <c r="B28" s="35">
        <v>29773.18</v>
      </c>
      <c r="C28" s="14">
        <v>35100</v>
      </c>
      <c r="D28" s="35"/>
      <c r="E28" s="34">
        <f t="shared" si="3"/>
        <v>0</v>
      </c>
      <c r="F28" s="13">
        <f>SUM(D28-C28)</f>
        <v>-35100</v>
      </c>
      <c r="G28" s="56">
        <f t="shared" si="0"/>
        <v>5326.82</v>
      </c>
    </row>
    <row r="29" spans="1:7" s="16" customFormat="1" ht="48">
      <c r="A29" s="37" t="s">
        <v>44</v>
      </c>
      <c r="B29" s="35">
        <f>SUM(B30)</f>
        <v>5000</v>
      </c>
      <c r="C29" s="14">
        <f>SUM(C30)</f>
        <v>0</v>
      </c>
      <c r="D29" s="35">
        <f>SUM(D30)</f>
        <v>0</v>
      </c>
      <c r="E29" s="34" t="e">
        <f t="shared" si="3"/>
        <v>#DIV/0!</v>
      </c>
      <c r="F29" s="13">
        <f>SUM(D29-C29)</f>
        <v>0</v>
      </c>
      <c r="G29" s="56">
        <f t="shared" si="0"/>
        <v>-5000</v>
      </c>
    </row>
    <row r="30" spans="1:7" s="16" customFormat="1">
      <c r="A30" s="37">
        <v>226</v>
      </c>
      <c r="B30" s="35">
        <v>5000</v>
      </c>
      <c r="C30" s="14">
        <v>0</v>
      </c>
      <c r="D30" s="35"/>
      <c r="E30" s="34" t="e">
        <f t="shared" si="3"/>
        <v>#DIV/0!</v>
      </c>
      <c r="F30" s="13">
        <f>SUM(D30-C30)</f>
        <v>0</v>
      </c>
      <c r="G30" s="56">
        <f t="shared" si="0"/>
        <v>-5000</v>
      </c>
    </row>
    <row r="31" spans="1:7" s="18" customFormat="1">
      <c r="A31" s="45" t="s">
        <v>52</v>
      </c>
      <c r="B31" s="17">
        <f>SUM(B32:B36)</f>
        <v>1191261.3399999999</v>
      </c>
      <c r="C31" s="17">
        <f>SUM(C32:C36)</f>
        <v>1008800</v>
      </c>
      <c r="D31" s="17">
        <f>SUM(D32:D36)</f>
        <v>218375.74</v>
      </c>
      <c r="E31" s="34">
        <f t="shared" si="3"/>
        <v>21.647079698651865</v>
      </c>
      <c r="F31" s="17">
        <f>SUM(F32:F36)</f>
        <v>-790424.26</v>
      </c>
      <c r="G31" s="56">
        <f t="shared" si="0"/>
        <v>-182461.33999999985</v>
      </c>
    </row>
    <row r="32" spans="1:7">
      <c r="A32" s="7">
        <v>121</v>
      </c>
      <c r="B32" s="14">
        <v>532527.75</v>
      </c>
      <c r="C32" s="14">
        <v>435000</v>
      </c>
      <c r="D32" s="14">
        <v>93695.88</v>
      </c>
      <c r="E32" s="34">
        <f t="shared" si="3"/>
        <v>21.53928275862069</v>
      </c>
      <c r="F32" s="14">
        <f>SUM(D32-C32)</f>
        <v>-341304.12</v>
      </c>
      <c r="G32" s="56">
        <f t="shared" si="0"/>
        <v>-97527.75</v>
      </c>
    </row>
    <row r="33" spans="1:7">
      <c r="A33" s="7"/>
      <c r="B33" s="14">
        <v>0</v>
      </c>
      <c r="C33" s="14">
        <v>0</v>
      </c>
      <c r="D33" s="14"/>
      <c r="E33" s="34"/>
      <c r="F33" s="14">
        <f t="shared" ref="F33:F51" si="4">SUM(D33-C33)</f>
        <v>0</v>
      </c>
      <c r="G33" s="56">
        <f t="shared" si="0"/>
        <v>0</v>
      </c>
    </row>
    <row r="34" spans="1:7">
      <c r="A34" s="7">
        <v>129</v>
      </c>
      <c r="B34" s="14">
        <v>156395.62</v>
      </c>
      <c r="C34" s="14">
        <v>142000</v>
      </c>
      <c r="D34" s="14">
        <v>23613.16</v>
      </c>
      <c r="E34" s="34">
        <f>SUM(D34/C34*100)</f>
        <v>16.628985915492958</v>
      </c>
      <c r="F34" s="14">
        <f t="shared" si="4"/>
        <v>-118386.84</v>
      </c>
      <c r="G34" s="56">
        <f t="shared" si="0"/>
        <v>-14395.619999999995</v>
      </c>
    </row>
    <row r="35" spans="1:7">
      <c r="A35" s="7">
        <v>244</v>
      </c>
      <c r="B35" s="14">
        <v>500637.97</v>
      </c>
      <c r="C35" s="14">
        <v>431800</v>
      </c>
      <c r="D35" s="14">
        <v>101066.7</v>
      </c>
      <c r="E35" s="34">
        <f>SUM(D35/C35*100)</f>
        <v>23.405905511811024</v>
      </c>
      <c r="F35" s="14">
        <f t="shared" si="4"/>
        <v>-330733.3</v>
      </c>
      <c r="G35" s="56">
        <f t="shared" si="0"/>
        <v>-68837.969999999972</v>
      </c>
    </row>
    <row r="36" spans="1:7">
      <c r="A36" s="7">
        <v>850</v>
      </c>
      <c r="B36" s="14">
        <v>1700</v>
      </c>
      <c r="C36" s="14">
        <v>0</v>
      </c>
      <c r="D36" s="14">
        <v>0</v>
      </c>
      <c r="E36" s="34">
        <v>0</v>
      </c>
      <c r="F36" s="14">
        <f t="shared" si="4"/>
        <v>0</v>
      </c>
      <c r="G36" s="56">
        <f t="shared" si="0"/>
        <v>-1700</v>
      </c>
    </row>
    <row r="37" spans="1:7" s="18" customFormat="1">
      <c r="A37" s="45" t="s">
        <v>53</v>
      </c>
      <c r="B37" s="17">
        <f>SUM(B38:B40)</f>
        <v>370751.75</v>
      </c>
      <c r="C37" s="17">
        <f>SUM(C38:C40)</f>
        <v>515000</v>
      </c>
      <c r="D37" s="17">
        <f>SUM(D38:D40)</f>
        <v>116961.92</v>
      </c>
      <c r="E37" s="34">
        <f>SUM(D37/C37*100)</f>
        <v>22.711052427184466</v>
      </c>
      <c r="F37" s="17">
        <f>SUM(F38:F40)</f>
        <v>-398038.08</v>
      </c>
      <c r="G37" s="56">
        <f t="shared" si="0"/>
        <v>144248.25</v>
      </c>
    </row>
    <row r="38" spans="1:7">
      <c r="A38" s="7">
        <v>121</v>
      </c>
      <c r="B38" s="14">
        <v>297977.89</v>
      </c>
      <c r="C38" s="14">
        <v>395000</v>
      </c>
      <c r="D38" s="14">
        <v>89832.5</v>
      </c>
      <c r="E38" s="34">
        <f>SUM(D38/C38*100)</f>
        <v>22.742405063291137</v>
      </c>
      <c r="F38" s="14">
        <f t="shared" si="4"/>
        <v>-305167.5</v>
      </c>
      <c r="G38" s="56">
        <f t="shared" si="0"/>
        <v>97022.109999999986</v>
      </c>
    </row>
    <row r="39" spans="1:7">
      <c r="A39" s="7">
        <v>0</v>
      </c>
      <c r="B39" s="14"/>
      <c r="C39" s="14">
        <v>0</v>
      </c>
      <c r="D39" s="14"/>
      <c r="E39" s="34"/>
      <c r="F39" s="14">
        <f t="shared" si="4"/>
        <v>0</v>
      </c>
      <c r="G39" s="56">
        <f t="shared" si="0"/>
        <v>0</v>
      </c>
    </row>
    <row r="40" spans="1:7">
      <c r="A40" s="7">
        <v>129</v>
      </c>
      <c r="B40" s="14">
        <v>72773.86</v>
      </c>
      <c r="C40" s="14">
        <v>120000</v>
      </c>
      <c r="D40" s="14">
        <v>27129.42</v>
      </c>
      <c r="E40" s="34">
        <f>SUM(D40/C40*100)</f>
        <v>22.607849999999999</v>
      </c>
      <c r="F40" s="14">
        <f t="shared" si="4"/>
        <v>-92870.58</v>
      </c>
      <c r="G40" s="56">
        <f t="shared" si="0"/>
        <v>47226.14</v>
      </c>
    </row>
    <row r="41" spans="1:7" hidden="1">
      <c r="A41" s="7" t="s">
        <v>25</v>
      </c>
      <c r="B41" s="14">
        <f>SUM(B42)</f>
        <v>0</v>
      </c>
      <c r="C41" s="14">
        <f>SUM(C42)</f>
        <v>0</v>
      </c>
      <c r="D41" s="14">
        <f>SUM(D42)</f>
        <v>0</v>
      </c>
      <c r="E41" s="34"/>
      <c r="F41" s="14">
        <f>SUM(F42)</f>
        <v>0</v>
      </c>
      <c r="G41" s="56">
        <f t="shared" si="0"/>
        <v>0</v>
      </c>
    </row>
    <row r="42" spans="1:7" hidden="1">
      <c r="A42" s="7">
        <v>226</v>
      </c>
      <c r="B42" s="14">
        <v>0</v>
      </c>
      <c r="C42" s="14">
        <v>0</v>
      </c>
      <c r="D42" s="14">
        <v>0</v>
      </c>
      <c r="E42" s="34"/>
      <c r="F42" s="14">
        <f t="shared" si="4"/>
        <v>0</v>
      </c>
      <c r="G42" s="56">
        <f t="shared" si="0"/>
        <v>0</v>
      </c>
    </row>
    <row r="43" spans="1:7" hidden="1">
      <c r="A43" s="7" t="s">
        <v>41</v>
      </c>
      <c r="B43" s="14">
        <f>SUM(B44)</f>
        <v>0</v>
      </c>
      <c r="C43" s="14">
        <f>SUM(C44)</f>
        <v>0</v>
      </c>
      <c r="D43" s="14">
        <f>SUM(D44)</f>
        <v>0</v>
      </c>
      <c r="E43" s="34"/>
      <c r="F43" s="46">
        <f>SUM(F44)</f>
        <v>0</v>
      </c>
      <c r="G43" s="56">
        <f t="shared" si="0"/>
        <v>0</v>
      </c>
    </row>
    <row r="44" spans="1:7" hidden="1">
      <c r="A44" s="7">
        <v>290</v>
      </c>
      <c r="B44" s="14">
        <v>0</v>
      </c>
      <c r="C44" s="14">
        <v>0</v>
      </c>
      <c r="D44" s="14">
        <v>0</v>
      </c>
      <c r="E44" s="34"/>
      <c r="F44" s="14">
        <f t="shared" si="4"/>
        <v>0</v>
      </c>
      <c r="G44" s="56">
        <f t="shared" si="0"/>
        <v>0</v>
      </c>
    </row>
    <row r="45" spans="1:7" s="18" customFormat="1">
      <c r="A45" s="45" t="s">
        <v>38</v>
      </c>
      <c r="B45" s="17">
        <f>B46</f>
        <v>0</v>
      </c>
      <c r="C45" s="17">
        <f>C46</f>
        <v>1000</v>
      </c>
      <c r="D45" s="17">
        <f>D46</f>
        <v>0</v>
      </c>
      <c r="E45" s="34">
        <f t="shared" ref="E45:E53" si="5">SUM(D45/C45*100)</f>
        <v>0</v>
      </c>
      <c r="F45" s="47">
        <f>SUM(F46)</f>
        <v>-1000</v>
      </c>
      <c r="G45" s="56">
        <f t="shared" si="0"/>
        <v>1000</v>
      </c>
    </row>
    <row r="46" spans="1:7">
      <c r="A46" s="7">
        <v>290</v>
      </c>
      <c r="B46" s="14">
        <v>0</v>
      </c>
      <c r="C46" s="14">
        <v>1000</v>
      </c>
      <c r="D46" s="14">
        <v>0</v>
      </c>
      <c r="E46" s="34">
        <f t="shared" si="5"/>
        <v>0</v>
      </c>
      <c r="F46" s="14">
        <f t="shared" si="4"/>
        <v>-1000</v>
      </c>
      <c r="G46" s="56">
        <f t="shared" si="0"/>
        <v>1000</v>
      </c>
    </row>
    <row r="47" spans="1:7" ht="24">
      <c r="A47" s="48" t="s">
        <v>39</v>
      </c>
      <c r="B47" s="14">
        <v>150</v>
      </c>
      <c r="C47" s="14">
        <v>150</v>
      </c>
      <c r="D47" s="14"/>
      <c r="E47" s="34">
        <f t="shared" si="5"/>
        <v>0</v>
      </c>
      <c r="F47" s="14">
        <f t="shared" si="4"/>
        <v>-150</v>
      </c>
      <c r="G47" s="56">
        <f t="shared" si="0"/>
        <v>0</v>
      </c>
    </row>
    <row r="48" spans="1:7" ht="39" customHeight="1">
      <c r="A48" s="48" t="s">
        <v>63</v>
      </c>
      <c r="B48" s="14"/>
      <c r="C48" s="14">
        <f>SUM(C49:C49)</f>
        <v>4500</v>
      </c>
      <c r="D48" s="14">
        <f>SUM(D49:D49)</f>
        <v>4500</v>
      </c>
      <c r="E48" s="34">
        <f>SUM(D48/C48*100)</f>
        <v>100</v>
      </c>
      <c r="F48" s="14">
        <f>SUM(D48-C48)</f>
        <v>0</v>
      </c>
      <c r="G48" s="56"/>
    </row>
    <row r="49" spans="1:7">
      <c r="A49" s="48">
        <v>244</v>
      </c>
      <c r="B49" s="14"/>
      <c r="C49" s="14">
        <v>4500</v>
      </c>
      <c r="D49" s="14">
        <v>4500</v>
      </c>
      <c r="E49" s="34"/>
      <c r="F49" s="14"/>
      <c r="G49" s="56"/>
    </row>
    <row r="50" spans="1:7" ht="48">
      <c r="A50" s="48" t="s">
        <v>47</v>
      </c>
      <c r="B50" s="14">
        <f>SUM(B51)</f>
        <v>15000</v>
      </c>
      <c r="C50" s="14">
        <f>SUM(C51)</f>
        <v>0</v>
      </c>
      <c r="D50" s="14">
        <f>SUM(D51)</f>
        <v>0</v>
      </c>
      <c r="E50" s="34" t="e">
        <f t="shared" si="5"/>
        <v>#DIV/0!</v>
      </c>
      <c r="F50" s="14">
        <f t="shared" si="4"/>
        <v>0</v>
      </c>
      <c r="G50" s="56">
        <f t="shared" ref="G50:G81" si="6">SUM(C50-B50)</f>
        <v>-15000</v>
      </c>
    </row>
    <row r="51" spans="1:7">
      <c r="A51" s="48">
        <v>226</v>
      </c>
      <c r="B51" s="14">
        <v>15000</v>
      </c>
      <c r="C51" s="14">
        <v>0</v>
      </c>
      <c r="D51" s="14"/>
      <c r="E51" s="34" t="e">
        <f t="shared" si="5"/>
        <v>#DIV/0!</v>
      </c>
      <c r="F51" s="14">
        <f t="shared" si="4"/>
        <v>0</v>
      </c>
      <c r="G51" s="56">
        <f t="shared" si="6"/>
        <v>-15000</v>
      </c>
    </row>
    <row r="52" spans="1:7" s="16" customFormat="1" ht="52.5" customHeight="1">
      <c r="A52" s="37" t="s">
        <v>45</v>
      </c>
      <c r="B52" s="35">
        <f>SUM(B53)</f>
        <v>5484.38</v>
      </c>
      <c r="C52" s="14">
        <f>SUM(C53)</f>
        <v>0</v>
      </c>
      <c r="D52" s="35">
        <f>SUM(D53)</f>
        <v>0</v>
      </c>
      <c r="E52" s="34" t="e">
        <f t="shared" si="5"/>
        <v>#DIV/0!</v>
      </c>
      <c r="F52" s="13">
        <f>SUM(D52-C52)</f>
        <v>0</v>
      </c>
      <c r="G52" s="56">
        <f t="shared" si="6"/>
        <v>-5484.38</v>
      </c>
    </row>
    <row r="53" spans="1:7" s="16" customFormat="1">
      <c r="A53" s="55">
        <v>1111503244226</v>
      </c>
      <c r="B53" s="35">
        <v>5484.38</v>
      </c>
      <c r="C53" s="14">
        <v>0</v>
      </c>
      <c r="D53" s="35"/>
      <c r="E53" s="34" t="e">
        <f t="shared" si="5"/>
        <v>#DIV/0!</v>
      </c>
      <c r="F53" s="13"/>
      <c r="G53" s="56">
        <f t="shared" si="6"/>
        <v>-5484.38</v>
      </c>
    </row>
    <row r="54" spans="1:7">
      <c r="A54" s="3"/>
      <c r="B54" s="14"/>
      <c r="C54" s="14"/>
      <c r="D54" s="14"/>
      <c r="E54" s="29"/>
      <c r="F54" s="22"/>
      <c r="G54" s="56">
        <f t="shared" si="6"/>
        <v>0</v>
      </c>
    </row>
    <row r="55" spans="1:7" s="16" customFormat="1" ht="24">
      <c r="A55" s="25" t="s">
        <v>54</v>
      </c>
      <c r="B55" s="26">
        <f>SUM(B56:B58)</f>
        <v>61000</v>
      </c>
      <c r="C55" s="26">
        <f>SUM(C56:C58)</f>
        <v>68600</v>
      </c>
      <c r="D55" s="26">
        <f>SUM(D56:D58)</f>
        <v>10505.66</v>
      </c>
      <c r="E55" s="32">
        <f t="shared" ref="E55:E65" si="7">SUM(D55/C55*100)</f>
        <v>15.314373177842565</v>
      </c>
      <c r="F55" s="26">
        <f>SUM(F56:F58)</f>
        <v>-58094.340000000004</v>
      </c>
      <c r="G55" s="56">
        <f t="shared" si="6"/>
        <v>7600</v>
      </c>
    </row>
    <row r="56" spans="1:7">
      <c r="A56" s="3">
        <v>121</v>
      </c>
      <c r="B56" s="14">
        <v>44745.46</v>
      </c>
      <c r="C56" s="14">
        <v>48413.16</v>
      </c>
      <c r="D56" s="14">
        <v>8068.86</v>
      </c>
      <c r="E56" s="29">
        <f t="shared" si="7"/>
        <v>16.666666666666664</v>
      </c>
      <c r="F56" s="13">
        <f>SUM(D56-C56)</f>
        <v>-40344.300000000003</v>
      </c>
      <c r="G56" s="56">
        <f t="shared" si="6"/>
        <v>3667.7000000000044</v>
      </c>
    </row>
    <row r="57" spans="1:7">
      <c r="A57" s="3">
        <v>129</v>
      </c>
      <c r="B57" s="14">
        <v>13513.13</v>
      </c>
      <c r="C57" s="14">
        <v>14620.77</v>
      </c>
      <c r="D57" s="14">
        <v>2436.8000000000002</v>
      </c>
      <c r="E57" s="29">
        <f t="shared" si="7"/>
        <v>16.666700864591949</v>
      </c>
      <c r="F57" s="13">
        <f>SUM(D57-C57)</f>
        <v>-12183.970000000001</v>
      </c>
      <c r="G57" s="56">
        <f t="shared" si="6"/>
        <v>1107.6400000000012</v>
      </c>
    </row>
    <row r="58" spans="1:7">
      <c r="A58" s="3">
        <v>244</v>
      </c>
      <c r="B58" s="14">
        <v>2741.41</v>
      </c>
      <c r="C58" s="14">
        <v>5566.07</v>
      </c>
      <c r="D58" s="14"/>
      <c r="E58" s="29">
        <f t="shared" si="7"/>
        <v>0</v>
      </c>
      <c r="F58" s="13">
        <f>SUM(D58-C58)</f>
        <v>-5566.07</v>
      </c>
      <c r="G58" s="56">
        <f t="shared" si="6"/>
        <v>2824.66</v>
      </c>
    </row>
    <row r="59" spans="1:7" s="16" customFormat="1">
      <c r="A59" s="25" t="s">
        <v>15</v>
      </c>
      <c r="B59" s="26">
        <f>SUM(B60+B63)</f>
        <v>90295.95</v>
      </c>
      <c r="C59" s="26">
        <f>SUM(C60+C63)</f>
        <v>115000</v>
      </c>
      <c r="D59" s="26">
        <f>SUM(D60+D63)</f>
        <v>24226</v>
      </c>
      <c r="E59" s="32">
        <f t="shared" si="7"/>
        <v>21.06608695652174</v>
      </c>
      <c r="F59" s="26">
        <f>F60+F63</f>
        <v>-90774</v>
      </c>
      <c r="G59" s="56">
        <f t="shared" si="6"/>
        <v>24704.050000000003</v>
      </c>
    </row>
    <row r="60" spans="1:7" s="18" customFormat="1" ht="24">
      <c r="A60" s="6" t="s">
        <v>55</v>
      </c>
      <c r="B60" s="17">
        <f>SUM(B61:B62)</f>
        <v>35420</v>
      </c>
      <c r="C60" s="17">
        <f>SUM(C61:C62)</f>
        <v>40000</v>
      </c>
      <c r="D60" s="17">
        <f>SUM(D61:D62)</f>
        <v>12710</v>
      </c>
      <c r="E60" s="29">
        <f t="shared" si="7"/>
        <v>31.774999999999999</v>
      </c>
      <c r="F60" s="17">
        <f>SUM(F61:F62)</f>
        <v>-27290</v>
      </c>
      <c r="G60" s="56">
        <f t="shared" si="6"/>
        <v>4580</v>
      </c>
    </row>
    <row r="61" spans="1:7">
      <c r="A61" s="3">
        <v>244</v>
      </c>
      <c r="B61" s="14">
        <v>25420</v>
      </c>
      <c r="C61" s="14">
        <v>40000</v>
      </c>
      <c r="D61" s="14">
        <v>12710</v>
      </c>
      <c r="E61" s="29">
        <f t="shared" si="7"/>
        <v>31.774999999999999</v>
      </c>
      <c r="F61" s="13">
        <f>SUM(D61-C61)</f>
        <v>-27290</v>
      </c>
      <c r="G61" s="56">
        <f t="shared" si="6"/>
        <v>14580</v>
      </c>
    </row>
    <row r="62" spans="1:7">
      <c r="A62" s="3">
        <v>244</v>
      </c>
      <c r="B62" s="14">
        <v>10000</v>
      </c>
      <c r="C62" s="14">
        <v>0</v>
      </c>
      <c r="D62" s="14"/>
      <c r="E62" s="29" t="e">
        <f t="shared" si="7"/>
        <v>#DIV/0!</v>
      </c>
      <c r="F62" s="13">
        <f>SUM(D62-C62)</f>
        <v>0</v>
      </c>
      <c r="G62" s="56">
        <f t="shared" si="6"/>
        <v>-10000</v>
      </c>
    </row>
    <row r="63" spans="1:7" ht="36">
      <c r="A63" s="38" t="s">
        <v>56</v>
      </c>
      <c r="B63" s="14">
        <f>SUM(B64:B65)</f>
        <v>54875.95</v>
      </c>
      <c r="C63" s="14">
        <f>SUM(C64:C65)</f>
        <v>75000</v>
      </c>
      <c r="D63" s="14">
        <f>SUM(D64:D65)</f>
        <v>11516</v>
      </c>
      <c r="E63" s="29">
        <f t="shared" si="7"/>
        <v>15.354666666666667</v>
      </c>
      <c r="F63" s="13">
        <f>SUM(F64:F65)</f>
        <v>-63484</v>
      </c>
      <c r="G63" s="56">
        <f t="shared" si="6"/>
        <v>20124.050000000003</v>
      </c>
    </row>
    <row r="64" spans="1:7">
      <c r="A64" s="3">
        <v>244</v>
      </c>
      <c r="B64" s="14">
        <v>46995.95</v>
      </c>
      <c r="C64" s="14">
        <v>51800</v>
      </c>
      <c r="D64" s="14">
        <v>11516</v>
      </c>
      <c r="E64" s="29">
        <f t="shared" si="7"/>
        <v>22.231660231660232</v>
      </c>
      <c r="F64" s="13">
        <f>SUM(D64-C64)</f>
        <v>-40284</v>
      </c>
      <c r="G64" s="56">
        <f t="shared" si="6"/>
        <v>4804.0500000000029</v>
      </c>
    </row>
    <row r="65" spans="1:7">
      <c r="A65" s="3">
        <v>244</v>
      </c>
      <c r="B65" s="14">
        <v>7880</v>
      </c>
      <c r="C65" s="14">
        <v>23200</v>
      </c>
      <c r="D65" s="14"/>
      <c r="E65" s="29">
        <f t="shared" si="7"/>
        <v>0</v>
      </c>
      <c r="F65" s="13">
        <f>SUM(D65-C65)</f>
        <v>-23200</v>
      </c>
      <c r="G65" s="56">
        <f t="shared" si="6"/>
        <v>15320</v>
      </c>
    </row>
    <row r="66" spans="1:7" s="16" customFormat="1">
      <c r="A66" s="25" t="s">
        <v>20</v>
      </c>
      <c r="B66" s="26">
        <f>B67</f>
        <v>299013</v>
      </c>
      <c r="C66" s="26">
        <f>C67</f>
        <v>376057</v>
      </c>
      <c r="D66" s="26">
        <f>D67</f>
        <v>0</v>
      </c>
      <c r="E66" s="32">
        <f>SUM(D66/C66*100)</f>
        <v>0</v>
      </c>
      <c r="F66" s="26">
        <f>F67</f>
        <v>-376057</v>
      </c>
      <c r="G66" s="56">
        <f t="shared" si="6"/>
        <v>77044</v>
      </c>
    </row>
    <row r="67" spans="1:7" s="18" customFormat="1" ht="24">
      <c r="A67" s="6" t="s">
        <v>57</v>
      </c>
      <c r="B67" s="17">
        <f>SUM(B68:B70)</f>
        <v>299013</v>
      </c>
      <c r="C67" s="17">
        <f>SUM(C68:C70)</f>
        <v>376057</v>
      </c>
      <c r="D67" s="17">
        <f>SUM(D68:D70)</f>
        <v>0</v>
      </c>
      <c r="E67" s="29">
        <f>SUM(D67/C67*100)</f>
        <v>0</v>
      </c>
      <c r="F67" s="17">
        <f>SUM(F68:F70)</f>
        <v>-376057</v>
      </c>
      <c r="G67" s="56">
        <f t="shared" si="6"/>
        <v>77044</v>
      </c>
    </row>
    <row r="68" spans="1:7">
      <c r="A68" s="3">
        <v>244</v>
      </c>
      <c r="B68" s="14">
        <v>299013</v>
      </c>
      <c r="C68" s="14">
        <v>376057</v>
      </c>
      <c r="D68" s="14">
        <v>0</v>
      </c>
      <c r="E68" s="29">
        <f>SUM(D68/C68*100)</f>
        <v>0</v>
      </c>
      <c r="F68" s="13">
        <f>SUM(D68-C68)</f>
        <v>-376057</v>
      </c>
      <c r="G68" s="56">
        <f t="shared" si="6"/>
        <v>77044</v>
      </c>
    </row>
    <row r="69" spans="1:7">
      <c r="A69" s="3"/>
      <c r="B69" s="14">
        <v>0</v>
      </c>
      <c r="C69" s="14">
        <v>0</v>
      </c>
      <c r="D69" s="14">
        <v>0</v>
      </c>
      <c r="E69" s="29"/>
      <c r="F69" s="13">
        <f>SUM(D69-C69)</f>
        <v>0</v>
      </c>
      <c r="G69" s="56">
        <f t="shared" si="6"/>
        <v>0</v>
      </c>
    </row>
    <row r="70" spans="1:7">
      <c r="A70" s="3"/>
      <c r="B70" s="14">
        <v>0</v>
      </c>
      <c r="C70" s="14">
        <v>0</v>
      </c>
      <c r="D70" s="14">
        <v>0</v>
      </c>
      <c r="E70" s="29"/>
      <c r="F70" s="13">
        <f>SUM(D70-C70)</f>
        <v>0</v>
      </c>
      <c r="G70" s="56">
        <f t="shared" si="6"/>
        <v>0</v>
      </c>
    </row>
    <row r="71" spans="1:7" s="16" customFormat="1">
      <c r="A71" s="25" t="s">
        <v>16</v>
      </c>
      <c r="B71" s="26">
        <f>B76+B72</f>
        <v>1003177.16</v>
      </c>
      <c r="C71" s="26">
        <f>C76+C72</f>
        <v>553000</v>
      </c>
      <c r="D71" s="26">
        <f>D76+D72</f>
        <v>90595.709999999992</v>
      </c>
      <c r="E71" s="32">
        <f>SUM(D71/C71*100)</f>
        <v>16.382587703435803</v>
      </c>
      <c r="F71" s="26">
        <f>F76+F72</f>
        <v>-462404.29</v>
      </c>
      <c r="G71" s="56">
        <f t="shared" si="6"/>
        <v>-450177.16000000003</v>
      </c>
    </row>
    <row r="72" spans="1:7" s="16" customFormat="1">
      <c r="A72" s="36" t="s">
        <v>35</v>
      </c>
      <c r="B72" s="9">
        <f>SUM(B73)</f>
        <v>0</v>
      </c>
      <c r="C72" s="9">
        <f>SUM(C73)</f>
        <v>0</v>
      </c>
      <c r="D72" s="9">
        <f>SUM(D73)</f>
        <v>0</v>
      </c>
      <c r="E72" s="34"/>
      <c r="F72" s="13">
        <f>SUM(D72-C72)</f>
        <v>0</v>
      </c>
      <c r="G72" s="56">
        <f t="shared" si="6"/>
        <v>0</v>
      </c>
    </row>
    <row r="73" spans="1:7" s="16" customFormat="1">
      <c r="A73" s="37" t="s">
        <v>36</v>
      </c>
      <c r="B73" s="35">
        <f>SUM(B74:B75)</f>
        <v>0</v>
      </c>
      <c r="C73" s="14">
        <f>SUM(C74:C75)</f>
        <v>0</v>
      </c>
      <c r="D73" s="35">
        <f>SUM(D74:D75)</f>
        <v>0</v>
      </c>
      <c r="E73" s="34"/>
      <c r="F73" s="13">
        <f>SUM(D73-C73)</f>
        <v>0</v>
      </c>
      <c r="G73" s="56">
        <f t="shared" si="6"/>
        <v>0</v>
      </c>
    </row>
    <row r="74" spans="1:7" s="16" customFormat="1">
      <c r="A74" s="37">
        <v>226</v>
      </c>
      <c r="B74" s="35">
        <v>0</v>
      </c>
      <c r="C74" s="14">
        <v>0</v>
      </c>
      <c r="D74" s="35">
        <v>0</v>
      </c>
      <c r="E74" s="34"/>
      <c r="F74" s="13">
        <f>SUM(D74-C74)</f>
        <v>0</v>
      </c>
      <c r="G74" s="56">
        <f t="shared" si="6"/>
        <v>0</v>
      </c>
    </row>
    <row r="75" spans="1:7" s="16" customFormat="1">
      <c r="A75" s="37">
        <v>310</v>
      </c>
      <c r="B75" s="35">
        <v>0</v>
      </c>
      <c r="C75" s="14">
        <v>0</v>
      </c>
      <c r="D75" s="35">
        <v>0</v>
      </c>
      <c r="E75" s="34"/>
      <c r="F75" s="13">
        <f>SUM(D75-C75)</f>
        <v>0</v>
      </c>
      <c r="G75" s="56">
        <f t="shared" si="6"/>
        <v>0</v>
      </c>
    </row>
    <row r="76" spans="1:7" s="12" customFormat="1">
      <c r="A76" s="4" t="s">
        <v>13</v>
      </c>
      <c r="B76" s="8">
        <f>B77+B86+B82+B90+B94</f>
        <v>1003177.16</v>
      </c>
      <c r="C76" s="8">
        <f>C77+C86+C82+C90+C94</f>
        <v>553000</v>
      </c>
      <c r="D76" s="8">
        <f>D77+D86+D82+D90+D94</f>
        <v>90595.709999999992</v>
      </c>
      <c r="E76" s="29">
        <f>SUM(D76/C76*100)</f>
        <v>16.382587703435803</v>
      </c>
      <c r="F76" s="8">
        <f>F77+F86+F82+F90+F94</f>
        <v>-462404.29</v>
      </c>
      <c r="G76" s="56">
        <f t="shared" si="6"/>
        <v>-450177.16000000003</v>
      </c>
    </row>
    <row r="77" spans="1:7" s="18" customFormat="1">
      <c r="A77" s="6" t="s">
        <v>58</v>
      </c>
      <c r="B77" s="17">
        <f>SUM(B78:B81)</f>
        <v>347994.42</v>
      </c>
      <c r="C77" s="17">
        <f>SUM(C78:C81)</f>
        <v>242000</v>
      </c>
      <c r="D77" s="17">
        <f>SUM(D78:D81)</f>
        <v>79567.89</v>
      </c>
      <c r="E77" s="29">
        <f>SUM(D77/C77*100)</f>
        <v>32.879293388429751</v>
      </c>
      <c r="F77" s="43">
        <f>SUM(F78:F79)</f>
        <v>-162432.10999999999</v>
      </c>
      <c r="G77" s="56">
        <f t="shared" si="6"/>
        <v>-105994.41999999998</v>
      </c>
    </row>
    <row r="78" spans="1:7">
      <c r="A78" s="3">
        <v>244</v>
      </c>
      <c r="B78" s="14">
        <v>94216.33</v>
      </c>
      <c r="C78" s="14">
        <v>221000</v>
      </c>
      <c r="D78" s="14">
        <v>79567.89</v>
      </c>
      <c r="E78" s="29">
        <f>SUM(D78/C78*100)</f>
        <v>36.003570135746607</v>
      </c>
      <c r="F78" s="13">
        <f>SUM(D78-C78)</f>
        <v>-141432.10999999999</v>
      </c>
      <c r="G78" s="56">
        <f t="shared" si="6"/>
        <v>126783.67</v>
      </c>
    </row>
    <row r="79" spans="1:7">
      <c r="A79" s="3"/>
      <c r="B79" s="14">
        <v>128060.09</v>
      </c>
      <c r="C79" s="14">
        <v>21000</v>
      </c>
      <c r="D79" s="14"/>
      <c r="E79" s="29">
        <f>SUM(D79/C79*100)</f>
        <v>0</v>
      </c>
      <c r="F79" s="13">
        <f>SUM(D79-C79)</f>
        <v>-21000</v>
      </c>
      <c r="G79" s="56">
        <f t="shared" si="6"/>
        <v>-107060.09</v>
      </c>
    </row>
    <row r="80" spans="1:7">
      <c r="A80" s="3"/>
      <c r="B80" s="14">
        <v>760</v>
      </c>
      <c r="C80" s="14">
        <v>0</v>
      </c>
      <c r="D80" s="14"/>
      <c r="E80" s="29"/>
      <c r="F80" s="13">
        <f>SUM(D80-C80)</f>
        <v>0</v>
      </c>
      <c r="G80" s="56">
        <f t="shared" si="6"/>
        <v>-760</v>
      </c>
    </row>
    <row r="81" spans="1:7">
      <c r="A81" s="3"/>
      <c r="B81" s="14">
        <v>124958</v>
      </c>
      <c r="C81" s="14">
        <v>0</v>
      </c>
      <c r="D81" s="14"/>
      <c r="E81" s="29"/>
      <c r="F81" s="13">
        <f>SUM(D81-C81)</f>
        <v>0</v>
      </c>
      <c r="G81" s="56">
        <f t="shared" si="6"/>
        <v>-124958</v>
      </c>
    </row>
    <row r="82" spans="1:7" ht="27.75" customHeight="1">
      <c r="A82" s="38" t="s">
        <v>59</v>
      </c>
      <c r="B82" s="14">
        <f>SUM(B83:B85)</f>
        <v>106204.08</v>
      </c>
      <c r="C82" s="14">
        <f>SUM(C83:C85)</f>
        <v>30000</v>
      </c>
      <c r="D82" s="14">
        <f>SUM(D83:D85)</f>
        <v>0</v>
      </c>
      <c r="E82" s="29">
        <f>SUM(D82/C82*100)</f>
        <v>0</v>
      </c>
      <c r="F82" s="13">
        <f>SUM(F83)</f>
        <v>-30000</v>
      </c>
      <c r="G82" s="56">
        <f t="shared" ref="G82:G102" si="8">SUM(C82-B82)</f>
        <v>-76204.08</v>
      </c>
    </row>
    <row r="83" spans="1:7" ht="14.25" customHeight="1">
      <c r="A83" s="3">
        <v>225</v>
      </c>
      <c r="B83" s="14">
        <v>106204.08</v>
      </c>
      <c r="C83" s="14">
        <v>30000</v>
      </c>
      <c r="D83" s="14"/>
      <c r="E83" s="29">
        <f>SUM(D83/C83*100)</f>
        <v>0</v>
      </c>
      <c r="F83" s="13">
        <f>SUM(D83-C83)</f>
        <v>-30000</v>
      </c>
      <c r="G83" s="56">
        <f t="shared" si="8"/>
        <v>-76204.08</v>
      </c>
    </row>
    <row r="84" spans="1:7">
      <c r="A84" s="3"/>
      <c r="B84" s="14"/>
      <c r="C84" s="14"/>
      <c r="D84" s="14"/>
      <c r="E84" s="29"/>
      <c r="F84" s="22"/>
      <c r="G84" s="56">
        <f t="shared" si="8"/>
        <v>0</v>
      </c>
    </row>
    <row r="85" spans="1:7">
      <c r="A85" s="3"/>
      <c r="B85" s="14"/>
      <c r="C85" s="14"/>
      <c r="D85" s="14"/>
      <c r="E85" s="29"/>
      <c r="F85" s="22"/>
      <c r="G85" s="56">
        <f t="shared" si="8"/>
        <v>0</v>
      </c>
    </row>
    <row r="86" spans="1:7" s="18" customFormat="1">
      <c r="A86" s="6"/>
      <c r="B86" s="43">
        <f>SUM(B87)</f>
        <v>391585.14</v>
      </c>
      <c r="C86" s="43">
        <f>SUM(C87)</f>
        <v>0</v>
      </c>
      <c r="D86" s="43">
        <f>SUM(D87)</f>
        <v>0</v>
      </c>
      <c r="E86" s="29" t="e">
        <f t="shared" ref="E86:E91" si="9">SUM(D86/C86*100)</f>
        <v>#DIV/0!</v>
      </c>
      <c r="F86" s="43">
        <f>SUM(F87)</f>
        <v>0</v>
      </c>
      <c r="G86" s="56">
        <f t="shared" si="8"/>
        <v>-391585.14</v>
      </c>
    </row>
    <row r="87" spans="1:7" ht="23.25" customHeight="1">
      <c r="A87" s="6" t="s">
        <v>43</v>
      </c>
      <c r="B87" s="14">
        <f>SUM(B88:B89)</f>
        <v>391585.14</v>
      </c>
      <c r="C87" s="14">
        <f>SUM(C88:C89)</f>
        <v>0</v>
      </c>
      <c r="D87" s="14">
        <f>SUM(D88:D89)</f>
        <v>0</v>
      </c>
      <c r="E87" s="29" t="e">
        <f t="shared" si="9"/>
        <v>#DIV/0!</v>
      </c>
      <c r="F87" s="13">
        <f>SUM(D87-C87)</f>
        <v>0</v>
      </c>
      <c r="G87" s="56">
        <f t="shared" si="8"/>
        <v>-391585.14</v>
      </c>
    </row>
    <row r="88" spans="1:7" ht="15.75" customHeight="1">
      <c r="A88" s="3">
        <v>226</v>
      </c>
      <c r="B88" s="14">
        <v>343405.14</v>
      </c>
      <c r="C88" s="14">
        <v>0</v>
      </c>
      <c r="D88" s="14"/>
      <c r="E88" s="29" t="e">
        <f t="shared" si="9"/>
        <v>#DIV/0!</v>
      </c>
      <c r="F88" s="13">
        <f>SUM(D88-C88)</f>
        <v>0</v>
      </c>
      <c r="G88" s="56">
        <f t="shared" si="8"/>
        <v>-343405.14</v>
      </c>
    </row>
    <row r="89" spans="1:7" ht="15.75" customHeight="1">
      <c r="A89" s="3">
        <v>340</v>
      </c>
      <c r="B89" s="14">
        <v>48180</v>
      </c>
      <c r="C89" s="14">
        <v>0</v>
      </c>
      <c r="D89" s="14"/>
      <c r="E89" s="29" t="e">
        <f t="shared" si="9"/>
        <v>#DIV/0!</v>
      </c>
      <c r="F89" s="13">
        <f>SUM(D89-C89)</f>
        <v>0</v>
      </c>
      <c r="G89" s="56">
        <f t="shared" si="8"/>
        <v>-48180</v>
      </c>
    </row>
    <row r="90" spans="1:7" ht="25.5" customHeight="1">
      <c r="A90" s="3" t="s">
        <v>60</v>
      </c>
      <c r="B90" s="14">
        <f>SUM(B91)</f>
        <v>157393.51999999999</v>
      </c>
      <c r="C90" s="14">
        <f>SUM(C91)</f>
        <v>81000</v>
      </c>
      <c r="D90" s="14">
        <f>SUM(D91)</f>
        <v>7703.76</v>
      </c>
      <c r="E90" s="29">
        <f t="shared" si="9"/>
        <v>9.5108148148148146</v>
      </c>
      <c r="F90" s="13">
        <f>SUM(F91:F93)</f>
        <v>-73296.240000000005</v>
      </c>
      <c r="G90" s="56">
        <f t="shared" si="8"/>
        <v>-76393.51999999999</v>
      </c>
    </row>
    <row r="91" spans="1:7" ht="15" customHeight="1">
      <c r="A91" s="3">
        <v>244</v>
      </c>
      <c r="B91" s="14">
        <v>157393.51999999999</v>
      </c>
      <c r="C91" s="14">
        <v>81000</v>
      </c>
      <c r="D91" s="14">
        <v>7703.76</v>
      </c>
      <c r="E91" s="29">
        <f t="shared" si="9"/>
        <v>9.5108148148148146</v>
      </c>
      <c r="F91" s="13">
        <f>SUM(D91-C91)</f>
        <v>-73296.240000000005</v>
      </c>
      <c r="G91" s="56">
        <f t="shared" si="8"/>
        <v>-76393.51999999999</v>
      </c>
    </row>
    <row r="92" spans="1:7">
      <c r="A92" s="3"/>
      <c r="B92" s="14">
        <v>0</v>
      </c>
      <c r="C92" s="14">
        <v>0</v>
      </c>
      <c r="D92" s="14">
        <v>0</v>
      </c>
      <c r="E92" s="29"/>
      <c r="F92" s="13">
        <f>SUM(D92-C92)</f>
        <v>0</v>
      </c>
      <c r="G92" s="56">
        <f t="shared" si="8"/>
        <v>0</v>
      </c>
    </row>
    <row r="93" spans="1:7">
      <c r="A93" s="3"/>
      <c r="B93" s="14">
        <v>0</v>
      </c>
      <c r="C93" s="14">
        <v>0</v>
      </c>
      <c r="D93" s="14">
        <v>0</v>
      </c>
      <c r="E93" s="29"/>
      <c r="F93" s="13">
        <f>SUM(D93-C93)</f>
        <v>0</v>
      </c>
      <c r="G93" s="56">
        <f t="shared" si="8"/>
        <v>0</v>
      </c>
    </row>
    <row r="94" spans="1:7">
      <c r="A94" s="3" t="s">
        <v>61</v>
      </c>
      <c r="B94" s="14">
        <f>SUM(B95)</f>
        <v>0</v>
      </c>
      <c r="C94" s="14">
        <f>SUM(C95)</f>
        <v>200000</v>
      </c>
      <c r="D94" s="14">
        <f>SUM(D95)</f>
        <v>3324.06</v>
      </c>
      <c r="E94" s="29">
        <f>SUM(D94/C94*100)</f>
        <v>1.6620300000000001</v>
      </c>
      <c r="F94" s="13">
        <f>SUM(D94-C94)</f>
        <v>-196675.94</v>
      </c>
      <c r="G94" s="56">
        <f t="shared" si="8"/>
        <v>200000</v>
      </c>
    </row>
    <row r="95" spans="1:7">
      <c r="A95" s="3">
        <v>226</v>
      </c>
      <c r="B95" s="14"/>
      <c r="C95" s="14">
        <v>200000</v>
      </c>
      <c r="D95" s="14">
        <v>3324.06</v>
      </c>
      <c r="E95" s="29"/>
      <c r="F95" s="13">
        <f>SUM(D95-C95)</f>
        <v>-196675.94</v>
      </c>
      <c r="G95" s="56">
        <f t="shared" si="8"/>
        <v>200000</v>
      </c>
    </row>
    <row r="96" spans="1:7">
      <c r="A96" s="3"/>
      <c r="B96" s="14"/>
      <c r="C96" s="14"/>
      <c r="D96" s="14"/>
      <c r="E96" s="29"/>
      <c r="F96" s="13"/>
      <c r="G96" s="56">
        <f t="shared" si="8"/>
        <v>0</v>
      </c>
    </row>
    <row r="97" spans="1:7" s="16" customFormat="1" ht="15" customHeight="1">
      <c r="A97" s="25" t="s">
        <v>17</v>
      </c>
      <c r="B97" s="26">
        <f t="shared" ref="B97:D98" si="10">B98</f>
        <v>26600</v>
      </c>
      <c r="C97" s="26">
        <f t="shared" si="10"/>
        <v>26800</v>
      </c>
      <c r="D97" s="26">
        <f t="shared" si="10"/>
        <v>6700</v>
      </c>
      <c r="E97" s="32">
        <f>SUM(D97/C97*100)</f>
        <v>25</v>
      </c>
      <c r="F97" s="26">
        <f>SUM(F98)</f>
        <v>-20100</v>
      </c>
      <c r="G97" s="56">
        <f t="shared" si="8"/>
        <v>200</v>
      </c>
    </row>
    <row r="98" spans="1:7" s="18" customFormat="1" ht="36" customHeight="1">
      <c r="A98" s="6" t="s">
        <v>40</v>
      </c>
      <c r="B98" s="17">
        <f t="shared" si="10"/>
        <v>26600</v>
      </c>
      <c r="C98" s="17">
        <f t="shared" si="10"/>
        <v>26800</v>
      </c>
      <c r="D98" s="17">
        <f t="shared" si="10"/>
        <v>6700</v>
      </c>
      <c r="E98" s="29">
        <f>SUM(D98/C98*100)</f>
        <v>25</v>
      </c>
      <c r="F98" s="43">
        <f>SUM(F99)</f>
        <v>-20100</v>
      </c>
      <c r="G98" s="56">
        <f t="shared" si="8"/>
        <v>200</v>
      </c>
    </row>
    <row r="99" spans="1:7">
      <c r="A99" s="3">
        <v>540</v>
      </c>
      <c r="B99" s="14">
        <v>26600</v>
      </c>
      <c r="C99" s="14">
        <v>26800</v>
      </c>
      <c r="D99" s="14">
        <v>6700</v>
      </c>
      <c r="E99" s="29">
        <f>SUM(D99/C99*100)</f>
        <v>25</v>
      </c>
      <c r="F99" s="13">
        <f>SUM(D99-C99)</f>
        <v>-20100</v>
      </c>
      <c r="G99" s="56">
        <f t="shared" si="8"/>
        <v>200</v>
      </c>
    </row>
    <row r="100" spans="1:7" s="16" customFormat="1">
      <c r="A100" s="25" t="s">
        <v>5</v>
      </c>
      <c r="B100" s="26">
        <f>SUM(B97+B71+B66+B59+B55+B26)</f>
        <v>3097506.76</v>
      </c>
      <c r="C100" s="26">
        <f>SUM(C97+C71+C66+C59+C55+C26)</f>
        <v>2704007</v>
      </c>
      <c r="D100" s="26">
        <f>SUM(D97+D71+D66+D59+D55+D26)</f>
        <v>471865.02999999997</v>
      </c>
      <c r="E100" s="32">
        <f>SUM(D100/C100*100)</f>
        <v>17.450584632362268</v>
      </c>
      <c r="F100" s="44">
        <f>SUM(F26+F55+F59+F66+F71+F97)</f>
        <v>-2232141.9700000002</v>
      </c>
      <c r="G100" s="56">
        <f t="shared" si="8"/>
        <v>-393499.75999999978</v>
      </c>
    </row>
    <row r="101" spans="1:7">
      <c r="A101" s="3" t="s">
        <v>2</v>
      </c>
      <c r="B101" s="14">
        <f>B24-B100</f>
        <v>-419382.46999999974</v>
      </c>
      <c r="C101" s="14">
        <f>C24-C100</f>
        <v>-268400</v>
      </c>
      <c r="D101" s="14">
        <f>D24-D100</f>
        <v>565571.55000000005</v>
      </c>
      <c r="E101" s="30"/>
      <c r="F101" s="22"/>
      <c r="G101" s="56">
        <f t="shared" si="8"/>
        <v>150982.46999999974</v>
      </c>
    </row>
    <row r="102" spans="1:7">
      <c r="A102" s="3" t="s">
        <v>24</v>
      </c>
      <c r="B102" s="13">
        <f>SUM(B4-B16)*5%</f>
        <v>77233.714499999987</v>
      </c>
      <c r="C102" s="13">
        <f>SUM(C4*5%)</f>
        <v>57512.850000000006</v>
      </c>
      <c r="D102" s="13">
        <f>SUM(D4-D16)*5%</f>
        <v>20838.079000000002</v>
      </c>
      <c r="E102" s="30"/>
      <c r="F102" s="22"/>
      <c r="G102" s="56">
        <f t="shared" si="8"/>
        <v>-19720.864499999981</v>
      </c>
    </row>
    <row r="103" spans="1:7">
      <c r="A103" s="1"/>
      <c r="B103" s="10"/>
      <c r="C103" s="52"/>
    </row>
    <row r="104" spans="1:7">
      <c r="A104" s="1" t="s">
        <v>46</v>
      </c>
      <c r="B104" s="49">
        <v>514245.63</v>
      </c>
      <c r="C104" s="53"/>
      <c r="D104" s="49">
        <f>SUM(B104+D101)</f>
        <v>1079817.1800000002</v>
      </c>
    </row>
    <row r="105" spans="1:7">
      <c r="A105" s="1"/>
      <c r="B105" s="1"/>
      <c r="C105" s="54"/>
    </row>
    <row r="106" spans="1:7">
      <c r="A106" s="1"/>
      <c r="B106" s="1"/>
      <c r="C106" s="54"/>
    </row>
    <row r="107" spans="1:7">
      <c r="A107" s="1"/>
      <c r="B107" s="1"/>
      <c r="C107" s="54"/>
    </row>
    <row r="108" spans="1:7">
      <c r="A108" s="1"/>
      <c r="B108" s="1"/>
      <c r="C108" s="54"/>
    </row>
    <row r="109" spans="1:7">
      <c r="A109" s="1"/>
      <c r="B109" s="1"/>
      <c r="C109" s="54"/>
    </row>
    <row r="110" spans="1:7">
      <c r="A110" s="1"/>
      <c r="B110" s="1"/>
      <c r="C110" s="54"/>
    </row>
    <row r="111" spans="1:7">
      <c r="A111" s="1"/>
      <c r="B111" s="1"/>
      <c r="C111" s="54"/>
    </row>
    <row r="112" spans="1:7">
      <c r="A112" s="1"/>
      <c r="B112" s="1"/>
      <c r="C112" s="54"/>
    </row>
    <row r="113" spans="1:3">
      <c r="A113" s="1"/>
      <c r="B113" s="1"/>
      <c r="C113" s="54"/>
    </row>
    <row r="114" spans="1:3">
      <c r="A114" s="1"/>
      <c r="B114" s="1"/>
      <c r="C114" s="54"/>
    </row>
    <row r="115" spans="1:3">
      <c r="A115" s="1"/>
      <c r="B115" s="1"/>
      <c r="C115" s="54"/>
    </row>
    <row r="116" spans="1:3">
      <c r="A116" s="1"/>
      <c r="B116" s="1"/>
      <c r="C116" s="54"/>
    </row>
    <row r="117" spans="1:3">
      <c r="A117" s="1"/>
      <c r="B117" s="1"/>
      <c r="C117" s="54"/>
    </row>
    <row r="118" spans="1:3">
      <c r="A118" s="1"/>
      <c r="B118" s="1"/>
      <c r="C118" s="54"/>
    </row>
    <row r="119" spans="1:3">
      <c r="A119" s="1"/>
      <c r="B119" s="1"/>
      <c r="C119" s="54"/>
    </row>
    <row r="120" spans="1:3">
      <c r="A120" s="1"/>
      <c r="B120" s="1"/>
      <c r="C120" s="54"/>
    </row>
    <row r="121" spans="1:3">
      <c r="A121" s="1"/>
      <c r="B121" s="1"/>
      <c r="C121" s="54"/>
    </row>
    <row r="122" spans="1:3">
      <c r="A122" s="1"/>
      <c r="B122" s="1"/>
      <c r="C122" s="54"/>
    </row>
    <row r="123" spans="1:3">
      <c r="A123" s="1"/>
      <c r="B123" s="1"/>
      <c r="C123" s="54"/>
    </row>
    <row r="124" spans="1:3">
      <c r="A124" s="1"/>
      <c r="B124" s="1"/>
      <c r="C124" s="54"/>
    </row>
    <row r="125" spans="1:3">
      <c r="A125" s="1"/>
      <c r="B125" s="1"/>
      <c r="C125" s="54"/>
    </row>
    <row r="126" spans="1:3">
      <c r="A126" s="1"/>
      <c r="B126" s="1"/>
      <c r="C126" s="54"/>
    </row>
    <row r="127" spans="1:3">
      <c r="A127" s="1"/>
      <c r="B127" s="1"/>
      <c r="C127" s="54"/>
    </row>
    <row r="128" spans="1:3">
      <c r="A128" s="1"/>
      <c r="B128" s="1"/>
      <c r="C128" s="54"/>
    </row>
    <row r="129" spans="1:3">
      <c r="A129" s="1"/>
      <c r="B129" s="1"/>
      <c r="C129" s="54"/>
    </row>
    <row r="130" spans="1:3">
      <c r="A130" s="1"/>
      <c r="B130" s="1"/>
      <c r="C130" s="54"/>
    </row>
    <row r="131" spans="1:3">
      <c r="A131" s="1"/>
      <c r="B131" s="1"/>
      <c r="C131" s="54"/>
    </row>
    <row r="132" spans="1:3">
      <c r="A132" s="1"/>
      <c r="B132" s="1"/>
      <c r="C132" s="54"/>
    </row>
    <row r="133" spans="1:3">
      <c r="A133" s="1"/>
      <c r="B133" s="1"/>
      <c r="C133" s="54"/>
    </row>
    <row r="134" spans="1:3">
      <c r="A134" s="1"/>
      <c r="B134" s="1"/>
      <c r="C134" s="54"/>
    </row>
    <row r="135" spans="1:3">
      <c r="A135" s="1"/>
      <c r="B135" s="1"/>
      <c r="C135" s="54"/>
    </row>
    <row r="136" spans="1:3">
      <c r="A136" s="1"/>
      <c r="B136" s="1"/>
      <c r="C136" s="54"/>
    </row>
    <row r="137" spans="1:3">
      <c r="A137" s="1"/>
      <c r="B137" s="1"/>
      <c r="C137" s="54"/>
    </row>
    <row r="138" spans="1:3">
      <c r="A138" s="1"/>
      <c r="B138" s="1"/>
      <c r="C138" s="54"/>
    </row>
    <row r="139" spans="1:3">
      <c r="A139" s="1"/>
      <c r="B139" s="1"/>
      <c r="C139" s="54"/>
    </row>
    <row r="140" spans="1:3">
      <c r="A140" s="1"/>
      <c r="B140" s="1"/>
      <c r="C140" s="54"/>
    </row>
    <row r="141" spans="1:3">
      <c r="A141" s="1"/>
      <c r="B141" s="1"/>
      <c r="C141" s="54"/>
    </row>
    <row r="142" spans="1:3">
      <c r="A142" s="1"/>
      <c r="B142" s="1"/>
      <c r="C142" s="54"/>
    </row>
    <row r="143" spans="1:3">
      <c r="A143" s="1"/>
      <c r="B143" s="1"/>
      <c r="C143" s="54"/>
    </row>
    <row r="144" spans="1:3">
      <c r="A144" s="1"/>
      <c r="B144" s="1"/>
      <c r="C144" s="54"/>
    </row>
    <row r="145" spans="1:3">
      <c r="A145" s="1"/>
      <c r="B145" s="1"/>
      <c r="C145" s="54"/>
    </row>
    <row r="146" spans="1:3">
      <c r="A146" s="1"/>
      <c r="B146" s="1"/>
      <c r="C146" s="54"/>
    </row>
    <row r="147" spans="1:3">
      <c r="A147" s="1"/>
      <c r="B147" s="1"/>
      <c r="C147" s="54"/>
    </row>
    <row r="148" spans="1:3">
      <c r="A148" s="1"/>
      <c r="B148" s="1"/>
      <c r="C148" s="54"/>
    </row>
    <row r="149" spans="1:3">
      <c r="A149" s="1"/>
      <c r="B149" s="1"/>
      <c r="C149" s="54"/>
    </row>
    <row r="150" spans="1:3">
      <c r="A150" s="1"/>
      <c r="B150" s="1"/>
      <c r="C150" s="54"/>
    </row>
    <row r="151" spans="1:3">
      <c r="A151" s="1"/>
      <c r="B151" s="1"/>
      <c r="C151" s="54"/>
    </row>
    <row r="152" spans="1:3">
      <c r="A152" s="1"/>
      <c r="B152" s="1"/>
      <c r="C152" s="54"/>
    </row>
    <row r="153" spans="1:3">
      <c r="A153" s="1"/>
      <c r="B153" s="1"/>
      <c r="C153" s="54"/>
    </row>
    <row r="154" spans="1:3">
      <c r="A154" s="1"/>
      <c r="B154" s="1"/>
      <c r="C154" s="54"/>
    </row>
    <row r="155" spans="1:3">
      <c r="A155" s="1"/>
      <c r="B155" s="1"/>
      <c r="C155" s="54"/>
    </row>
    <row r="156" spans="1:3">
      <c r="A156" s="1"/>
      <c r="B156" s="1"/>
      <c r="C156" s="54"/>
    </row>
    <row r="157" spans="1:3">
      <c r="A157" s="1"/>
      <c r="B157" s="1"/>
      <c r="C157" s="54"/>
    </row>
    <row r="158" spans="1:3">
      <c r="A158" s="1"/>
      <c r="B158" s="1"/>
      <c r="C158" s="54"/>
    </row>
    <row r="159" spans="1:3">
      <c r="A159" s="1"/>
      <c r="B159" s="1"/>
      <c r="C159" s="54"/>
    </row>
    <row r="160" spans="1:3">
      <c r="A160" s="1"/>
      <c r="B160" s="1"/>
      <c r="C160" s="54"/>
    </row>
    <row r="161" spans="1:3">
      <c r="A161" s="1"/>
      <c r="B161" s="1"/>
      <c r="C161" s="54"/>
    </row>
    <row r="162" spans="1:3">
      <c r="A162" s="1"/>
      <c r="B162" s="1"/>
      <c r="C162" s="54"/>
    </row>
    <row r="163" spans="1:3">
      <c r="A163" s="1"/>
      <c r="B163" s="1"/>
      <c r="C163" s="54"/>
    </row>
    <row r="164" spans="1:3">
      <c r="A164" s="1"/>
      <c r="B164" s="1"/>
      <c r="C164" s="54"/>
    </row>
    <row r="165" spans="1:3">
      <c r="A165" s="1"/>
      <c r="B165" s="1"/>
      <c r="C165" s="54"/>
    </row>
    <row r="166" spans="1:3">
      <c r="A166" s="1"/>
      <c r="B166" s="1"/>
      <c r="C166" s="54"/>
    </row>
    <row r="167" spans="1:3">
      <c r="A167" s="1"/>
      <c r="B167" s="1"/>
      <c r="C167" s="54"/>
    </row>
    <row r="168" spans="1:3">
      <c r="A168" s="1"/>
      <c r="B168" s="1"/>
      <c r="C168" s="54"/>
    </row>
    <row r="169" spans="1:3">
      <c r="A169" s="1"/>
      <c r="B169" s="1"/>
      <c r="C169" s="54"/>
    </row>
    <row r="170" spans="1:3">
      <c r="A170" s="1"/>
      <c r="B170" s="1"/>
      <c r="C170" s="54"/>
    </row>
    <row r="171" spans="1:3">
      <c r="A171" s="1"/>
      <c r="B171" s="1"/>
      <c r="C171" s="54"/>
    </row>
    <row r="172" spans="1:3">
      <c r="A172" s="1"/>
      <c r="B172" s="1"/>
      <c r="C172" s="54"/>
    </row>
    <row r="173" spans="1:3">
      <c r="A173" s="1"/>
      <c r="B173" s="1"/>
      <c r="C173" s="54"/>
    </row>
    <row r="174" spans="1:3">
      <c r="A174" s="1"/>
      <c r="B174" s="1"/>
      <c r="C174" s="54"/>
    </row>
    <row r="175" spans="1:3">
      <c r="A175" s="1"/>
      <c r="B175" s="1"/>
      <c r="C175" s="54"/>
    </row>
    <row r="176" spans="1:3">
      <c r="A176" s="1"/>
      <c r="B176" s="1"/>
      <c r="C176" s="54"/>
    </row>
    <row r="177" spans="1:3">
      <c r="A177" s="1"/>
      <c r="B177" s="1"/>
      <c r="C177" s="54"/>
    </row>
    <row r="178" spans="1:3">
      <c r="A178" s="1"/>
      <c r="B178" s="1"/>
      <c r="C178" s="54"/>
    </row>
    <row r="179" spans="1:3">
      <c r="A179" s="1"/>
      <c r="B179" s="1"/>
      <c r="C179" s="54"/>
    </row>
    <row r="180" spans="1:3">
      <c r="A180" s="1"/>
      <c r="B180" s="1"/>
      <c r="C180" s="54"/>
    </row>
    <row r="181" spans="1:3">
      <c r="A181" s="1"/>
      <c r="B181" s="1"/>
      <c r="C181" s="54"/>
    </row>
    <row r="182" spans="1:3">
      <c r="A182" s="1"/>
      <c r="B182" s="1"/>
      <c r="C182" s="54"/>
    </row>
    <row r="183" spans="1:3">
      <c r="A183" s="1"/>
      <c r="B183" s="1"/>
      <c r="C183" s="54"/>
    </row>
    <row r="184" spans="1:3">
      <c r="A184" s="1"/>
      <c r="B184" s="1"/>
      <c r="C184" s="54"/>
    </row>
    <row r="185" spans="1:3">
      <c r="A185" s="1"/>
      <c r="B185" s="1"/>
      <c r="C185" s="54"/>
    </row>
    <row r="186" spans="1:3">
      <c r="A186" s="1"/>
      <c r="B186" s="1"/>
      <c r="C186" s="54"/>
    </row>
    <row r="187" spans="1:3">
      <c r="A187" s="1"/>
      <c r="B187" s="1"/>
      <c r="C187" s="54"/>
    </row>
    <row r="188" spans="1:3">
      <c r="A188" s="1"/>
      <c r="B188" s="1"/>
      <c r="C188" s="54"/>
    </row>
    <row r="189" spans="1:3">
      <c r="A189" s="1"/>
      <c r="B189" s="1"/>
      <c r="C189" s="54"/>
    </row>
    <row r="190" spans="1:3">
      <c r="A190" s="1"/>
      <c r="B190" s="1"/>
      <c r="C190" s="54"/>
    </row>
    <row r="191" spans="1:3">
      <c r="A191" s="1"/>
      <c r="B191" s="1"/>
      <c r="C191" s="54"/>
    </row>
    <row r="192" spans="1:3">
      <c r="A192" s="1"/>
      <c r="B192" s="1"/>
      <c r="C192" s="54"/>
    </row>
    <row r="193" spans="1:3">
      <c r="A193" s="1"/>
      <c r="B193" s="1"/>
      <c r="C193" s="54"/>
    </row>
    <row r="194" spans="1:3">
      <c r="A194" s="1"/>
      <c r="B194" s="1"/>
      <c r="C194" s="54"/>
    </row>
    <row r="195" spans="1:3">
      <c r="A195" s="1"/>
      <c r="B195" s="1"/>
      <c r="C195" s="54"/>
    </row>
    <row r="196" spans="1:3">
      <c r="A196" s="1"/>
      <c r="B196" s="1"/>
      <c r="C196" s="54"/>
    </row>
    <row r="197" spans="1:3">
      <c r="A197" s="1"/>
      <c r="B197" s="1"/>
      <c r="C197" s="54"/>
    </row>
    <row r="198" spans="1:3">
      <c r="A198" s="1"/>
      <c r="B198" s="1"/>
      <c r="C198" s="54"/>
    </row>
    <row r="199" spans="1:3">
      <c r="A199" s="1"/>
      <c r="B199" s="1"/>
      <c r="C199" s="54"/>
    </row>
    <row r="200" spans="1:3">
      <c r="A200" s="1"/>
      <c r="B200" s="1"/>
      <c r="C200" s="54"/>
    </row>
    <row r="201" spans="1:3">
      <c r="A201" s="1"/>
      <c r="B201" s="1"/>
      <c r="C201" s="54"/>
    </row>
    <row r="202" spans="1:3">
      <c r="A202" s="1"/>
      <c r="B202" s="1"/>
      <c r="C202" s="54"/>
    </row>
    <row r="203" spans="1:3">
      <c r="A203" s="1"/>
      <c r="B203" s="1"/>
      <c r="C203" s="54"/>
    </row>
    <row r="204" spans="1:3">
      <c r="A204" s="1"/>
      <c r="B204" s="1"/>
      <c r="C204" s="54"/>
    </row>
    <row r="205" spans="1:3">
      <c r="A205" s="1"/>
      <c r="B205" s="1"/>
      <c r="C205" s="54"/>
    </row>
    <row r="206" spans="1:3">
      <c r="A206" s="1"/>
      <c r="B206" s="1"/>
      <c r="C206" s="54"/>
    </row>
    <row r="207" spans="1:3">
      <c r="A207" s="1"/>
      <c r="B207" s="1"/>
      <c r="C207" s="54"/>
    </row>
    <row r="208" spans="1:3">
      <c r="A208" s="1"/>
      <c r="B208" s="1"/>
      <c r="C208" s="54"/>
    </row>
    <row r="209" spans="1:3">
      <c r="A209" s="1"/>
      <c r="B209" s="1"/>
      <c r="C209" s="54"/>
    </row>
    <row r="210" spans="1:3">
      <c r="A210" s="1"/>
      <c r="B210" s="1"/>
      <c r="C210" s="54"/>
    </row>
    <row r="211" spans="1:3">
      <c r="A211" s="1"/>
      <c r="B211" s="1"/>
      <c r="C211" s="54"/>
    </row>
    <row r="212" spans="1:3">
      <c r="A212" s="1"/>
      <c r="B212" s="1"/>
      <c r="C212" s="54"/>
    </row>
    <row r="213" spans="1:3">
      <c r="A213" s="1"/>
      <c r="B213" s="1"/>
      <c r="C213" s="54"/>
    </row>
    <row r="214" spans="1:3">
      <c r="A214" s="1"/>
      <c r="B214" s="1"/>
      <c r="C214" s="54"/>
    </row>
    <row r="215" spans="1:3">
      <c r="A215" s="1"/>
      <c r="B215" s="1"/>
      <c r="C215" s="54"/>
    </row>
    <row r="216" spans="1:3">
      <c r="A216" s="1"/>
      <c r="B216" s="1"/>
      <c r="C216" s="54"/>
    </row>
    <row r="217" spans="1:3">
      <c r="A217" s="1"/>
      <c r="B217" s="1"/>
      <c r="C217" s="54"/>
    </row>
    <row r="218" spans="1:3">
      <c r="A218" s="1"/>
      <c r="B218" s="1"/>
      <c r="C218" s="54"/>
    </row>
    <row r="219" spans="1:3">
      <c r="A219" s="1"/>
      <c r="B219" s="1"/>
      <c r="C219" s="54"/>
    </row>
    <row r="220" spans="1:3">
      <c r="A220" s="1"/>
      <c r="B220" s="1"/>
      <c r="C220" s="54"/>
    </row>
    <row r="221" spans="1:3">
      <c r="A221" s="1"/>
      <c r="B221" s="1"/>
      <c r="C221" s="54"/>
    </row>
    <row r="222" spans="1:3">
      <c r="A222" s="1"/>
      <c r="B222" s="1"/>
      <c r="C222" s="54"/>
    </row>
    <row r="223" spans="1:3">
      <c r="A223" s="1"/>
      <c r="B223" s="1"/>
      <c r="C223" s="54"/>
    </row>
    <row r="224" spans="1:3">
      <c r="A224" s="1"/>
      <c r="B224" s="1"/>
      <c r="C224" s="54"/>
    </row>
    <row r="225" spans="1:3">
      <c r="A225" s="1"/>
      <c r="B225" s="1"/>
      <c r="C225" s="54"/>
    </row>
    <row r="226" spans="1:3">
      <c r="A226" s="1"/>
      <c r="B226" s="1"/>
      <c r="C226" s="54"/>
    </row>
    <row r="227" spans="1:3">
      <c r="A227" s="1"/>
      <c r="B227" s="1"/>
      <c r="C227" s="54"/>
    </row>
    <row r="228" spans="1:3">
      <c r="A228" s="1"/>
      <c r="B228" s="1"/>
      <c r="C228" s="54"/>
    </row>
    <row r="229" spans="1:3">
      <c r="A229" s="1"/>
      <c r="B229" s="1"/>
      <c r="C229" s="54"/>
    </row>
    <row r="230" spans="1:3">
      <c r="A230" s="1"/>
      <c r="B230" s="1"/>
      <c r="C230" s="54"/>
    </row>
    <row r="231" spans="1:3">
      <c r="A231" s="1"/>
      <c r="B231" s="1"/>
      <c r="C231" s="54"/>
    </row>
    <row r="232" spans="1:3">
      <c r="A232" s="1"/>
      <c r="B232" s="1"/>
      <c r="C232" s="54"/>
    </row>
    <row r="233" spans="1:3">
      <c r="A233" s="1"/>
      <c r="B233" s="1"/>
      <c r="C233" s="54"/>
    </row>
    <row r="234" spans="1:3">
      <c r="A234" s="1"/>
      <c r="B234" s="1"/>
      <c r="C234" s="54"/>
    </row>
    <row r="235" spans="1:3">
      <c r="A235" s="1"/>
      <c r="B235" s="1"/>
      <c r="C235" s="54"/>
    </row>
    <row r="236" spans="1:3">
      <c r="A236" s="1"/>
      <c r="B236" s="1"/>
      <c r="C236" s="54"/>
    </row>
    <row r="237" spans="1:3">
      <c r="A237" s="1"/>
      <c r="B237" s="1"/>
      <c r="C237" s="54"/>
    </row>
    <row r="238" spans="1:3">
      <c r="A238" s="1"/>
      <c r="B238" s="1"/>
      <c r="C238" s="54"/>
    </row>
    <row r="239" spans="1:3">
      <c r="A239" s="1"/>
      <c r="B239" s="1"/>
      <c r="C239" s="54"/>
    </row>
    <row r="240" spans="1:3">
      <c r="A240" s="1"/>
      <c r="B240" s="1"/>
      <c r="C240" s="54"/>
    </row>
    <row r="241" spans="1:3">
      <c r="A241" s="1"/>
      <c r="B241" s="1"/>
      <c r="C241" s="54"/>
    </row>
    <row r="242" spans="1:3">
      <c r="A242" s="1"/>
      <c r="B242" s="1"/>
      <c r="C242" s="54"/>
    </row>
    <row r="243" spans="1:3">
      <c r="A243" s="1"/>
      <c r="B243" s="1"/>
      <c r="C243" s="54"/>
    </row>
    <row r="244" spans="1:3">
      <c r="A244" s="1"/>
      <c r="B244" s="1"/>
      <c r="C244" s="54"/>
    </row>
    <row r="245" spans="1:3">
      <c r="A245" s="1"/>
      <c r="B245" s="1"/>
      <c r="C245" s="54"/>
    </row>
    <row r="246" spans="1:3">
      <c r="A246" s="1"/>
      <c r="B246" s="1"/>
      <c r="C246" s="54"/>
    </row>
    <row r="247" spans="1:3">
      <c r="A247" s="1"/>
      <c r="B247" s="1"/>
      <c r="C247" s="54"/>
    </row>
    <row r="248" spans="1:3">
      <c r="A248" s="1"/>
      <c r="B248" s="1"/>
      <c r="C248" s="54"/>
    </row>
    <row r="249" spans="1:3">
      <c r="A249" s="1"/>
      <c r="B249" s="1"/>
      <c r="C249" s="54"/>
    </row>
    <row r="250" spans="1:3">
      <c r="A250" s="1"/>
      <c r="B250" s="1"/>
      <c r="C250" s="54"/>
    </row>
    <row r="251" spans="1:3">
      <c r="A251" s="1"/>
      <c r="B251" s="1"/>
      <c r="C251" s="54"/>
    </row>
    <row r="252" spans="1:3">
      <c r="A252" s="1"/>
      <c r="B252" s="1"/>
      <c r="C252" s="54"/>
    </row>
    <row r="253" spans="1:3">
      <c r="A253" s="1"/>
      <c r="B253" s="1"/>
      <c r="C253" s="54"/>
    </row>
    <row r="254" spans="1:3">
      <c r="A254" s="1"/>
      <c r="B254" s="1"/>
      <c r="C254" s="54"/>
    </row>
    <row r="255" spans="1:3">
      <c r="A255" s="1"/>
      <c r="B255" s="1"/>
      <c r="C255" s="54"/>
    </row>
    <row r="256" spans="1:3">
      <c r="A256" s="1"/>
      <c r="B256" s="1"/>
      <c r="C256" s="54"/>
    </row>
    <row r="257" spans="1:3">
      <c r="A257" s="1"/>
      <c r="B257" s="1"/>
      <c r="C257" s="54"/>
    </row>
    <row r="258" spans="1:3">
      <c r="A258" s="1"/>
      <c r="B258" s="1"/>
      <c r="C258" s="54"/>
    </row>
    <row r="259" spans="1:3">
      <c r="A259" s="1"/>
      <c r="B259" s="1"/>
      <c r="C259" s="54"/>
    </row>
    <row r="260" spans="1:3">
      <c r="A260" s="1"/>
      <c r="B260" s="1"/>
      <c r="C260" s="54"/>
    </row>
    <row r="261" spans="1:3">
      <c r="A261" s="1"/>
      <c r="B261" s="1"/>
      <c r="C261" s="54"/>
    </row>
    <row r="262" spans="1:3">
      <c r="A262" s="1"/>
      <c r="B262" s="1"/>
      <c r="C262" s="54"/>
    </row>
    <row r="263" spans="1:3">
      <c r="A263" s="1"/>
      <c r="B263" s="1"/>
      <c r="C263" s="54"/>
    </row>
    <row r="264" spans="1:3">
      <c r="A264" s="1"/>
      <c r="B264" s="1"/>
      <c r="C264" s="54"/>
    </row>
    <row r="265" spans="1:3">
      <c r="A265" s="1"/>
      <c r="B265" s="1"/>
      <c r="C265" s="54"/>
    </row>
    <row r="266" spans="1:3">
      <c r="A266" s="1"/>
      <c r="B266" s="1"/>
      <c r="C266" s="54"/>
    </row>
    <row r="267" spans="1:3">
      <c r="A267" s="1"/>
      <c r="B267" s="1"/>
      <c r="C267" s="54"/>
    </row>
    <row r="268" spans="1:3">
      <c r="A268" s="1"/>
      <c r="B268" s="1"/>
      <c r="C268" s="54"/>
    </row>
    <row r="269" spans="1:3">
      <c r="A269" s="1"/>
      <c r="B269" s="1"/>
      <c r="C269" s="54"/>
    </row>
    <row r="270" spans="1:3">
      <c r="A270" s="1"/>
      <c r="B270" s="1"/>
      <c r="C270" s="54"/>
    </row>
    <row r="271" spans="1:3">
      <c r="A271" s="1"/>
      <c r="B271" s="1"/>
      <c r="C271" s="54"/>
    </row>
    <row r="272" spans="1:3">
      <c r="A272" s="1"/>
      <c r="B272" s="1"/>
      <c r="C272" s="54"/>
    </row>
    <row r="273" spans="1:3">
      <c r="A273" s="1"/>
      <c r="B273" s="1"/>
      <c r="C273" s="54"/>
    </row>
    <row r="274" spans="1:3">
      <c r="A274" s="1"/>
      <c r="B274" s="1"/>
      <c r="C274" s="54"/>
    </row>
    <row r="275" spans="1:3">
      <c r="A275" s="1"/>
      <c r="B275" s="1"/>
      <c r="C275" s="54"/>
    </row>
    <row r="276" spans="1:3">
      <c r="A276" s="1"/>
      <c r="B276" s="1"/>
      <c r="C276" s="54"/>
    </row>
    <row r="277" spans="1:3">
      <c r="A277" s="1"/>
      <c r="B277" s="1"/>
      <c r="C277" s="54"/>
    </row>
    <row r="278" spans="1:3">
      <c r="A278" s="1"/>
      <c r="B278" s="1"/>
      <c r="C278" s="54"/>
    </row>
    <row r="279" spans="1:3">
      <c r="A279" s="1"/>
      <c r="B279" s="1"/>
      <c r="C279" s="54"/>
    </row>
    <row r="280" spans="1:3">
      <c r="A280" s="1"/>
      <c r="B280" s="1"/>
      <c r="C280" s="54"/>
    </row>
    <row r="281" spans="1:3">
      <c r="A281" s="1"/>
      <c r="B281" s="1"/>
      <c r="C281" s="54"/>
    </row>
    <row r="282" spans="1:3">
      <c r="A282" s="1"/>
      <c r="B282" s="1"/>
      <c r="C282" s="54"/>
    </row>
    <row r="283" spans="1:3">
      <c r="A283" s="1"/>
      <c r="B283" s="1"/>
      <c r="C283" s="54"/>
    </row>
    <row r="284" spans="1:3">
      <c r="A284" s="1"/>
      <c r="B284" s="1"/>
      <c r="C284" s="54"/>
    </row>
    <row r="285" spans="1:3">
      <c r="A285" s="1"/>
      <c r="B285" s="1"/>
      <c r="C285" s="54"/>
    </row>
    <row r="286" spans="1:3">
      <c r="A286" s="1"/>
      <c r="B286" s="1"/>
      <c r="C286" s="54"/>
    </row>
    <row r="287" spans="1:3">
      <c r="A287" s="1"/>
      <c r="B287" s="1"/>
      <c r="C287" s="54"/>
    </row>
    <row r="288" spans="1:3">
      <c r="A288" s="1"/>
      <c r="B288" s="1"/>
      <c r="C288" s="54"/>
    </row>
    <row r="289" spans="1:3">
      <c r="A289" s="1"/>
      <c r="B289" s="1"/>
      <c r="C289" s="54"/>
    </row>
    <row r="290" spans="1:3">
      <c r="A290" s="1"/>
      <c r="B290" s="1"/>
      <c r="C290" s="54"/>
    </row>
    <row r="291" spans="1:3">
      <c r="A291" s="1"/>
      <c r="B291" s="1"/>
      <c r="C291" s="54"/>
    </row>
    <row r="292" spans="1:3">
      <c r="A292" s="1"/>
      <c r="B292" s="1"/>
      <c r="C292" s="54"/>
    </row>
    <row r="293" spans="1:3">
      <c r="A293" s="1"/>
      <c r="B293" s="1"/>
      <c r="C293" s="54"/>
    </row>
    <row r="294" spans="1:3">
      <c r="A294" s="1"/>
      <c r="B294" s="1"/>
      <c r="C294" s="54"/>
    </row>
    <row r="295" spans="1:3">
      <c r="A295" s="1"/>
      <c r="B295" s="1"/>
      <c r="C295" s="54"/>
    </row>
    <row r="296" spans="1:3">
      <c r="A296" s="1"/>
      <c r="B296" s="1"/>
      <c r="C296" s="54"/>
    </row>
    <row r="297" spans="1:3">
      <c r="A297" s="1"/>
      <c r="B297" s="1"/>
      <c r="C297" s="54"/>
    </row>
    <row r="298" spans="1:3">
      <c r="A298" s="1"/>
      <c r="B298" s="1"/>
      <c r="C298" s="54"/>
    </row>
    <row r="299" spans="1:3">
      <c r="A299" s="1"/>
      <c r="B299" s="1"/>
      <c r="C299" s="54"/>
    </row>
    <row r="300" spans="1:3">
      <c r="A300" s="1"/>
      <c r="B300" s="1"/>
      <c r="C300" s="54"/>
    </row>
    <row r="301" spans="1:3">
      <c r="A301" s="1"/>
      <c r="B301" s="1"/>
      <c r="C301" s="54"/>
    </row>
    <row r="302" spans="1:3">
      <c r="A302" s="1"/>
      <c r="B302" s="1"/>
      <c r="C302" s="54"/>
    </row>
    <row r="303" spans="1:3">
      <c r="A303" s="1"/>
      <c r="B303" s="1"/>
      <c r="C303" s="54"/>
    </row>
    <row r="304" spans="1:3">
      <c r="A304" s="1"/>
      <c r="B304" s="1"/>
      <c r="C304" s="54"/>
    </row>
    <row r="305" spans="1:3">
      <c r="A305" s="1"/>
      <c r="B305" s="1"/>
      <c r="C305" s="54"/>
    </row>
    <row r="306" spans="1:3">
      <c r="A306" s="1"/>
      <c r="B306" s="1"/>
      <c r="C306" s="54"/>
    </row>
    <row r="307" spans="1:3">
      <c r="A307" s="1"/>
      <c r="B307" s="1"/>
      <c r="C307" s="54"/>
    </row>
    <row r="308" spans="1:3">
      <c r="A308" s="1"/>
      <c r="B308" s="1"/>
      <c r="C308" s="54"/>
    </row>
    <row r="309" spans="1:3">
      <c r="A309" s="1"/>
      <c r="B309" s="1"/>
      <c r="C309" s="54"/>
    </row>
    <row r="310" spans="1:3">
      <c r="A310" s="1"/>
      <c r="B310" s="1"/>
      <c r="C310" s="54"/>
    </row>
    <row r="311" spans="1:3">
      <c r="A311" s="1"/>
      <c r="B311" s="1"/>
      <c r="C311" s="54"/>
    </row>
    <row r="312" spans="1:3">
      <c r="A312" s="1"/>
      <c r="B312" s="1"/>
      <c r="C312" s="54"/>
    </row>
    <row r="313" spans="1:3">
      <c r="A313" s="1"/>
      <c r="B313" s="1"/>
      <c r="C313" s="54"/>
    </row>
    <row r="314" spans="1:3">
      <c r="A314" s="1"/>
      <c r="B314" s="1"/>
      <c r="C314" s="54"/>
    </row>
    <row r="315" spans="1:3">
      <c r="A315" s="1"/>
      <c r="B315" s="1"/>
      <c r="C315" s="54"/>
    </row>
    <row r="316" spans="1:3">
      <c r="A316" s="1"/>
      <c r="B316" s="1"/>
      <c r="C316" s="54"/>
    </row>
    <row r="317" spans="1:3">
      <c r="A317" s="1"/>
      <c r="B317" s="1"/>
      <c r="C317" s="54"/>
    </row>
    <row r="318" spans="1:3">
      <c r="A318" s="1"/>
      <c r="B318" s="1"/>
      <c r="C318" s="54"/>
    </row>
    <row r="319" spans="1:3">
      <c r="A319" s="1"/>
      <c r="B319" s="1"/>
      <c r="C319" s="54"/>
    </row>
    <row r="320" spans="1:3">
      <c r="A320" s="1"/>
      <c r="B320" s="1"/>
      <c r="C320" s="54"/>
    </row>
    <row r="321" spans="1:3">
      <c r="A321" s="1"/>
      <c r="B321" s="1"/>
      <c r="C321" s="54"/>
    </row>
    <row r="322" spans="1:3">
      <c r="A322" s="1"/>
      <c r="B322" s="1"/>
      <c r="C322" s="54"/>
    </row>
    <row r="323" spans="1:3">
      <c r="A323" s="1"/>
      <c r="B323" s="1"/>
      <c r="C323" s="54"/>
    </row>
    <row r="324" spans="1:3">
      <c r="A324" s="1"/>
      <c r="B324" s="1"/>
      <c r="C324" s="54"/>
    </row>
    <row r="325" spans="1:3">
      <c r="A325" s="1"/>
      <c r="B325" s="1"/>
      <c r="C325" s="54"/>
    </row>
    <row r="326" spans="1:3">
      <c r="A326" s="1"/>
      <c r="B326" s="1"/>
      <c r="C326" s="54"/>
    </row>
    <row r="327" spans="1:3">
      <c r="A327" s="1"/>
      <c r="B327" s="1"/>
      <c r="C327" s="54"/>
    </row>
    <row r="328" spans="1:3">
      <c r="A328" s="1"/>
      <c r="B328" s="1"/>
      <c r="C328" s="54"/>
    </row>
    <row r="329" spans="1:3">
      <c r="A329" s="1"/>
      <c r="B329" s="1"/>
      <c r="C329" s="54"/>
    </row>
    <row r="330" spans="1:3">
      <c r="A330" s="1"/>
      <c r="B330" s="1"/>
      <c r="C330" s="54"/>
    </row>
    <row r="331" spans="1:3">
      <c r="A331" s="1"/>
      <c r="B331" s="1"/>
      <c r="C331" s="54"/>
    </row>
    <row r="332" spans="1:3">
      <c r="A332" s="1"/>
      <c r="B332" s="1"/>
      <c r="C332" s="54"/>
    </row>
    <row r="333" spans="1:3">
      <c r="A333" s="1"/>
      <c r="B333" s="1"/>
      <c r="C333" s="54"/>
    </row>
    <row r="334" spans="1:3">
      <c r="A334" s="1"/>
      <c r="B334" s="1"/>
      <c r="C334" s="54"/>
    </row>
    <row r="335" spans="1:3">
      <c r="A335" s="1"/>
      <c r="B335" s="1"/>
      <c r="C335" s="54"/>
    </row>
    <row r="336" spans="1:3">
      <c r="A336" s="1"/>
      <c r="B336" s="1"/>
      <c r="C336" s="54"/>
    </row>
    <row r="337" spans="1:3">
      <c r="A337" s="1"/>
      <c r="B337" s="1"/>
      <c r="C337" s="54"/>
    </row>
    <row r="338" spans="1:3">
      <c r="A338" s="1"/>
      <c r="B338" s="1"/>
      <c r="C338" s="54"/>
    </row>
    <row r="339" spans="1:3">
      <c r="A339" s="1"/>
      <c r="B339" s="1"/>
      <c r="C339" s="54"/>
    </row>
    <row r="340" spans="1:3">
      <c r="A340" s="1"/>
      <c r="B340" s="1"/>
      <c r="C340" s="54"/>
    </row>
    <row r="341" spans="1:3">
      <c r="A341" s="1"/>
      <c r="B341" s="1"/>
      <c r="C341" s="54"/>
    </row>
    <row r="342" spans="1:3">
      <c r="A342" s="1"/>
      <c r="B342" s="1"/>
      <c r="C342" s="54"/>
    </row>
    <row r="343" spans="1:3">
      <c r="A343" s="1"/>
      <c r="B343" s="1"/>
      <c r="C343" s="54"/>
    </row>
    <row r="344" spans="1:3">
      <c r="A344" s="1"/>
      <c r="B344" s="1"/>
      <c r="C344" s="54"/>
    </row>
    <row r="345" spans="1:3">
      <c r="A345" s="1"/>
      <c r="B345" s="1"/>
      <c r="C345" s="54"/>
    </row>
    <row r="346" spans="1:3">
      <c r="A346" s="1"/>
      <c r="B346" s="1"/>
      <c r="C346" s="54"/>
    </row>
    <row r="347" spans="1:3">
      <c r="A347" s="1"/>
      <c r="B347" s="1"/>
      <c r="C347" s="54"/>
    </row>
    <row r="348" spans="1:3">
      <c r="A348" s="1"/>
      <c r="B348" s="1"/>
      <c r="C348" s="54"/>
    </row>
    <row r="349" spans="1:3">
      <c r="A349" s="1"/>
      <c r="B349" s="1"/>
      <c r="C349" s="54"/>
    </row>
    <row r="350" spans="1:3">
      <c r="A350" s="1"/>
      <c r="B350" s="1"/>
      <c r="C350" s="54"/>
    </row>
    <row r="351" spans="1:3">
      <c r="A351" s="1"/>
      <c r="B351" s="1"/>
      <c r="C351" s="54"/>
    </row>
    <row r="352" spans="1:3">
      <c r="A352" s="1"/>
      <c r="B352" s="1"/>
      <c r="C352" s="54"/>
    </row>
    <row r="353" spans="1:3">
      <c r="A353" s="1"/>
      <c r="B353" s="1"/>
      <c r="C353" s="54"/>
    </row>
    <row r="354" spans="1:3">
      <c r="A354" s="1"/>
      <c r="B354" s="1"/>
      <c r="C354" s="54"/>
    </row>
    <row r="355" spans="1:3">
      <c r="A355" s="1"/>
      <c r="B355" s="1"/>
      <c r="C355" s="54"/>
    </row>
    <row r="356" spans="1:3">
      <c r="A356" s="1"/>
      <c r="B356" s="1"/>
      <c r="C356" s="54"/>
    </row>
    <row r="357" spans="1:3">
      <c r="A357" s="1"/>
      <c r="B357" s="1"/>
      <c r="C357" s="54"/>
    </row>
    <row r="358" spans="1:3">
      <c r="A358" s="1"/>
      <c r="B358" s="1"/>
      <c r="C358" s="54"/>
    </row>
    <row r="359" spans="1:3">
      <c r="A359" s="1"/>
      <c r="B359" s="1"/>
      <c r="C359" s="54"/>
    </row>
    <row r="360" spans="1:3">
      <c r="A360" s="1"/>
      <c r="B360" s="1"/>
      <c r="C360" s="54"/>
    </row>
    <row r="361" spans="1:3">
      <c r="A361" s="1"/>
      <c r="B361" s="1"/>
      <c r="C361" s="54"/>
    </row>
    <row r="362" spans="1:3">
      <c r="A362" s="1"/>
      <c r="B362" s="1"/>
      <c r="C362" s="54"/>
    </row>
    <row r="363" spans="1:3">
      <c r="A363" s="1"/>
      <c r="B363" s="1"/>
      <c r="C363" s="54"/>
    </row>
    <row r="364" spans="1:3">
      <c r="A364" s="1"/>
      <c r="B364" s="1"/>
      <c r="C364" s="54"/>
    </row>
    <row r="365" spans="1:3">
      <c r="A365" s="1"/>
      <c r="B365" s="1"/>
      <c r="C365" s="54"/>
    </row>
    <row r="366" spans="1:3">
      <c r="A366" s="1"/>
      <c r="B366" s="1"/>
      <c r="C366" s="54"/>
    </row>
    <row r="367" spans="1:3">
      <c r="A367" s="1"/>
      <c r="B367" s="1"/>
      <c r="C367" s="54"/>
    </row>
    <row r="368" spans="1:3">
      <c r="A368" s="1"/>
      <c r="B368" s="1"/>
      <c r="C368" s="54"/>
    </row>
    <row r="369" spans="1:3">
      <c r="A369" s="1"/>
      <c r="B369" s="1"/>
      <c r="C369" s="54"/>
    </row>
    <row r="370" spans="1:3">
      <c r="A370" s="1"/>
      <c r="B370" s="1"/>
      <c r="C370" s="54"/>
    </row>
    <row r="371" spans="1:3">
      <c r="A371" s="1"/>
      <c r="B371" s="1"/>
      <c r="C371" s="54"/>
    </row>
    <row r="372" spans="1:3">
      <c r="A372" s="1"/>
      <c r="B372" s="1"/>
      <c r="C372" s="54"/>
    </row>
    <row r="373" spans="1:3">
      <c r="A373" s="1"/>
      <c r="B373" s="1"/>
      <c r="C373" s="54"/>
    </row>
    <row r="374" spans="1:3">
      <c r="A374" s="1"/>
      <c r="B374" s="1"/>
      <c r="C374" s="54"/>
    </row>
    <row r="375" spans="1:3">
      <c r="A375" s="1"/>
      <c r="B375" s="1"/>
      <c r="C375" s="54"/>
    </row>
    <row r="376" spans="1:3">
      <c r="A376" s="1"/>
      <c r="B376" s="1"/>
      <c r="C376" s="54"/>
    </row>
    <row r="377" spans="1:3">
      <c r="A377" s="1"/>
      <c r="B377" s="1"/>
      <c r="C377" s="54"/>
    </row>
    <row r="378" spans="1:3">
      <c r="A378" s="1"/>
      <c r="B378" s="1"/>
      <c r="C378" s="54"/>
    </row>
    <row r="379" spans="1:3">
      <c r="A379" s="1"/>
      <c r="B379" s="1"/>
      <c r="C379" s="54"/>
    </row>
    <row r="380" spans="1:3">
      <c r="A380" s="1"/>
      <c r="B380" s="1"/>
      <c r="C380" s="54"/>
    </row>
    <row r="381" spans="1:3">
      <c r="A381" s="1"/>
      <c r="B381" s="1"/>
      <c r="C381" s="54"/>
    </row>
    <row r="382" spans="1:3">
      <c r="A382" s="1"/>
      <c r="B382" s="1"/>
      <c r="C382" s="54"/>
    </row>
    <row r="383" spans="1:3">
      <c r="A383" s="1"/>
      <c r="B383" s="1"/>
      <c r="C383" s="54"/>
    </row>
    <row r="384" spans="1:3">
      <c r="A384" s="1"/>
      <c r="B384" s="1"/>
      <c r="C384" s="54"/>
    </row>
    <row r="385" spans="1:3">
      <c r="A385" s="1"/>
      <c r="B385" s="1"/>
      <c r="C385" s="54"/>
    </row>
    <row r="386" spans="1:3">
      <c r="A386" s="1"/>
      <c r="B386" s="1"/>
      <c r="C386" s="54"/>
    </row>
    <row r="387" spans="1:3">
      <c r="A387" s="1"/>
      <c r="B387" s="1"/>
      <c r="C387" s="54"/>
    </row>
    <row r="388" spans="1:3">
      <c r="A388" s="1"/>
      <c r="B388" s="1"/>
      <c r="C388" s="54"/>
    </row>
    <row r="389" spans="1:3">
      <c r="A389" s="1"/>
      <c r="B389" s="1"/>
      <c r="C389" s="54"/>
    </row>
    <row r="390" spans="1:3">
      <c r="A390" s="1"/>
      <c r="B390" s="1"/>
      <c r="C390" s="54"/>
    </row>
    <row r="391" spans="1:3">
      <c r="A391" s="1"/>
      <c r="B391" s="1"/>
      <c r="C391" s="54"/>
    </row>
    <row r="392" spans="1:3">
      <c r="A392" s="1"/>
      <c r="B392" s="1"/>
      <c r="C392" s="54"/>
    </row>
    <row r="393" spans="1:3">
      <c r="A393" s="1"/>
      <c r="B393" s="1"/>
      <c r="C393" s="54"/>
    </row>
    <row r="394" spans="1:3">
      <c r="A394" s="1"/>
      <c r="B394" s="1"/>
      <c r="C394" s="54"/>
    </row>
    <row r="395" spans="1:3">
      <c r="A395" s="1"/>
      <c r="B395" s="1"/>
      <c r="C395" s="54"/>
    </row>
    <row r="396" spans="1:3">
      <c r="A396" s="1"/>
      <c r="B396" s="1"/>
      <c r="C396" s="54"/>
    </row>
    <row r="397" spans="1:3">
      <c r="A397" s="1"/>
      <c r="B397" s="1"/>
      <c r="C397" s="54"/>
    </row>
    <row r="398" spans="1:3">
      <c r="A398" s="1"/>
      <c r="B398" s="1"/>
      <c r="C398" s="54"/>
    </row>
    <row r="399" spans="1:3">
      <c r="A399" s="1"/>
      <c r="B399" s="1"/>
      <c r="C399" s="54"/>
    </row>
    <row r="400" spans="1:3">
      <c r="A400" s="1"/>
      <c r="B400" s="1"/>
      <c r="C400" s="54"/>
    </row>
    <row r="401" spans="1:3">
      <c r="A401" s="1"/>
      <c r="B401" s="1"/>
      <c r="C401" s="54"/>
    </row>
    <row r="402" spans="1:3">
      <c r="A402" s="1"/>
      <c r="B402" s="1"/>
      <c r="C402" s="54"/>
    </row>
    <row r="403" spans="1:3">
      <c r="A403" s="1"/>
      <c r="B403" s="1"/>
      <c r="C403" s="54"/>
    </row>
    <row r="404" spans="1:3">
      <c r="A404" s="1"/>
      <c r="B404" s="1"/>
      <c r="C404" s="54"/>
    </row>
    <row r="405" spans="1:3">
      <c r="A405" s="1"/>
      <c r="B405" s="1"/>
      <c r="C405" s="54"/>
    </row>
    <row r="406" spans="1:3">
      <c r="A406" s="1"/>
      <c r="B406" s="1"/>
      <c r="C406" s="54"/>
    </row>
    <row r="407" spans="1:3">
      <c r="A407" s="1"/>
      <c r="B407" s="1"/>
      <c r="C407" s="54"/>
    </row>
    <row r="408" spans="1:3">
      <c r="A408" s="1"/>
      <c r="B408" s="1"/>
      <c r="C408" s="54"/>
    </row>
    <row r="409" spans="1:3">
      <c r="A409" s="1"/>
      <c r="B409" s="1"/>
      <c r="C409" s="54"/>
    </row>
    <row r="410" spans="1:3">
      <c r="A410" s="1"/>
      <c r="B410" s="1"/>
      <c r="C410" s="54"/>
    </row>
    <row r="411" spans="1:3">
      <c r="A411" s="1"/>
      <c r="B411" s="1"/>
      <c r="C411" s="54"/>
    </row>
    <row r="412" spans="1:3">
      <c r="A412" s="1"/>
      <c r="B412" s="1"/>
      <c r="C412" s="54"/>
    </row>
    <row r="413" spans="1:3">
      <c r="A413" s="1"/>
      <c r="B413" s="1"/>
      <c r="C413" s="54"/>
    </row>
    <row r="414" spans="1:3">
      <c r="A414" s="1"/>
      <c r="B414" s="1"/>
      <c r="C414" s="54"/>
    </row>
    <row r="415" spans="1:3">
      <c r="A415" s="1"/>
      <c r="B415" s="1"/>
      <c r="C415" s="54"/>
    </row>
    <row r="416" spans="1:3">
      <c r="A416" s="1"/>
      <c r="B416" s="1"/>
      <c r="C416" s="54"/>
    </row>
    <row r="417" spans="1:3">
      <c r="A417" s="1"/>
      <c r="B417" s="1"/>
      <c r="C417" s="54"/>
    </row>
    <row r="418" spans="1:3">
      <c r="A418" s="1"/>
      <c r="B418" s="1"/>
      <c r="C418" s="54"/>
    </row>
    <row r="419" spans="1:3">
      <c r="A419" s="1"/>
      <c r="B419" s="1"/>
      <c r="C419" s="54"/>
    </row>
    <row r="420" spans="1:3">
      <c r="A420" s="1"/>
      <c r="B420" s="1"/>
      <c r="C420" s="54"/>
    </row>
    <row r="421" spans="1:3">
      <c r="A421" s="1"/>
      <c r="B421" s="1"/>
      <c r="C421" s="54"/>
    </row>
    <row r="422" spans="1:3">
      <c r="A422" s="1"/>
      <c r="B422" s="1"/>
      <c r="C422" s="54"/>
    </row>
    <row r="423" spans="1:3">
      <c r="A423" s="1"/>
      <c r="B423" s="1"/>
      <c r="C423" s="54"/>
    </row>
    <row r="424" spans="1:3">
      <c r="A424" s="1"/>
      <c r="B424" s="1"/>
      <c r="C424" s="54"/>
    </row>
    <row r="425" spans="1:3">
      <c r="A425" s="1"/>
      <c r="B425" s="1"/>
      <c r="C425" s="54"/>
    </row>
    <row r="426" spans="1:3">
      <c r="A426" s="1"/>
      <c r="B426" s="1"/>
      <c r="C426" s="54"/>
    </row>
    <row r="427" spans="1:3">
      <c r="A427" s="1"/>
      <c r="B427" s="1"/>
      <c r="C427" s="54"/>
    </row>
    <row r="428" spans="1:3">
      <c r="A428" s="1"/>
      <c r="B428" s="1"/>
      <c r="C428" s="54"/>
    </row>
    <row r="429" spans="1:3">
      <c r="A429" s="1"/>
      <c r="B429" s="1"/>
      <c r="C429" s="54"/>
    </row>
    <row r="430" spans="1:3">
      <c r="A430" s="1"/>
      <c r="B430" s="1"/>
      <c r="C430" s="54"/>
    </row>
    <row r="431" spans="1:3">
      <c r="A431" s="1"/>
      <c r="B431" s="1"/>
      <c r="C431" s="54"/>
    </row>
    <row r="432" spans="1:3">
      <c r="A432" s="1"/>
      <c r="B432" s="1"/>
      <c r="C432" s="54"/>
    </row>
    <row r="433" spans="1:3">
      <c r="A433" s="1"/>
      <c r="B433" s="1"/>
      <c r="C433" s="54"/>
    </row>
    <row r="434" spans="1:3">
      <c r="A434" s="1"/>
      <c r="B434" s="1"/>
      <c r="C434" s="54"/>
    </row>
    <row r="435" spans="1:3">
      <c r="A435" s="1"/>
      <c r="B435" s="1"/>
      <c r="C435" s="54"/>
    </row>
    <row r="436" spans="1:3">
      <c r="A436" s="1"/>
      <c r="B436" s="1"/>
      <c r="C436" s="54"/>
    </row>
    <row r="437" spans="1:3">
      <c r="A437" s="1"/>
      <c r="B437" s="1"/>
      <c r="C437" s="54"/>
    </row>
    <row r="438" spans="1:3">
      <c r="A438" s="1"/>
      <c r="B438" s="1"/>
      <c r="C438" s="54"/>
    </row>
    <row r="439" spans="1:3">
      <c r="A439" s="1"/>
      <c r="B439" s="1"/>
      <c r="C439" s="54"/>
    </row>
    <row r="440" spans="1:3">
      <c r="A440" s="1"/>
      <c r="B440" s="1"/>
      <c r="C440" s="54"/>
    </row>
    <row r="441" spans="1:3">
      <c r="A441" s="1"/>
      <c r="B441" s="1"/>
      <c r="C441" s="54"/>
    </row>
    <row r="442" spans="1:3">
      <c r="A442" s="1"/>
      <c r="B442" s="1"/>
      <c r="C442" s="54"/>
    </row>
    <row r="443" spans="1:3">
      <c r="A443" s="1"/>
      <c r="B443" s="1"/>
      <c r="C443" s="54"/>
    </row>
    <row r="444" spans="1:3">
      <c r="A444" s="1"/>
      <c r="B444" s="1"/>
      <c r="C444" s="54"/>
    </row>
    <row r="445" spans="1:3">
      <c r="A445" s="1"/>
      <c r="B445" s="1"/>
      <c r="C445" s="54"/>
    </row>
    <row r="446" spans="1:3">
      <c r="A446" s="1"/>
      <c r="B446" s="1"/>
      <c r="C446" s="54"/>
    </row>
    <row r="447" spans="1:3">
      <c r="A447" s="1"/>
      <c r="B447" s="1"/>
      <c r="C447" s="54"/>
    </row>
    <row r="448" spans="1:3">
      <c r="A448" s="1"/>
      <c r="B448" s="1"/>
      <c r="C448" s="54"/>
    </row>
    <row r="449" spans="1:3">
      <c r="A449" s="1"/>
      <c r="B449" s="1"/>
      <c r="C449" s="54"/>
    </row>
    <row r="450" spans="1:3">
      <c r="A450" s="1"/>
      <c r="B450" s="1"/>
      <c r="C450" s="54"/>
    </row>
    <row r="451" spans="1:3">
      <c r="A451" s="1"/>
      <c r="B451" s="1"/>
      <c r="C451" s="54"/>
    </row>
    <row r="452" spans="1:3">
      <c r="A452" s="1"/>
      <c r="B452" s="1"/>
      <c r="C452" s="54"/>
    </row>
    <row r="453" spans="1:3">
      <c r="A453" s="1"/>
      <c r="B453" s="1"/>
      <c r="C453" s="54"/>
    </row>
    <row r="454" spans="1:3">
      <c r="A454" s="1"/>
      <c r="B454" s="1"/>
      <c r="C454" s="54"/>
    </row>
    <row r="455" spans="1:3">
      <c r="A455" s="1"/>
      <c r="B455" s="1"/>
      <c r="C455" s="54"/>
    </row>
    <row r="456" spans="1:3">
      <c r="A456" s="1"/>
      <c r="B456" s="1"/>
      <c r="C456" s="54"/>
    </row>
    <row r="457" spans="1:3">
      <c r="A457" s="1"/>
      <c r="B457" s="1"/>
      <c r="C457" s="54"/>
    </row>
    <row r="458" spans="1:3">
      <c r="A458" s="1"/>
      <c r="B458" s="1"/>
      <c r="C458" s="54"/>
    </row>
    <row r="459" spans="1:3">
      <c r="A459" s="1"/>
      <c r="B459" s="1"/>
      <c r="C459" s="54"/>
    </row>
    <row r="460" spans="1:3">
      <c r="A460" s="1"/>
      <c r="B460" s="1"/>
      <c r="C460" s="54"/>
    </row>
    <row r="461" spans="1:3">
      <c r="A461" s="1"/>
      <c r="B461" s="1"/>
      <c r="C461" s="54"/>
    </row>
    <row r="462" spans="1:3">
      <c r="A462" s="1"/>
      <c r="B462" s="1"/>
      <c r="C462" s="54"/>
    </row>
    <row r="463" spans="1:3">
      <c r="A463" s="1"/>
      <c r="B463" s="1"/>
      <c r="C463" s="54"/>
    </row>
    <row r="464" spans="1:3">
      <c r="A464" s="1"/>
      <c r="B464" s="1"/>
      <c r="C464" s="54"/>
    </row>
    <row r="465" spans="1:3">
      <c r="A465" s="1"/>
      <c r="B465" s="1"/>
      <c r="C465" s="54"/>
    </row>
    <row r="466" spans="1:3">
      <c r="A466" s="1"/>
      <c r="B466" s="1"/>
      <c r="C466" s="54"/>
    </row>
    <row r="467" spans="1:3">
      <c r="A467" s="1"/>
      <c r="B467" s="1"/>
      <c r="C467" s="54"/>
    </row>
    <row r="468" spans="1:3">
      <c r="A468" s="1"/>
      <c r="B468" s="1"/>
      <c r="C468" s="54"/>
    </row>
    <row r="469" spans="1:3">
      <c r="A469" s="1"/>
      <c r="B469" s="1"/>
      <c r="C469" s="54"/>
    </row>
    <row r="470" spans="1:3">
      <c r="A470" s="1"/>
      <c r="B470" s="1"/>
      <c r="C470" s="54"/>
    </row>
    <row r="471" spans="1:3">
      <c r="A471" s="1"/>
      <c r="B471" s="1"/>
      <c r="C471" s="54"/>
    </row>
    <row r="472" spans="1:3">
      <c r="A472" s="1"/>
      <c r="B472" s="1"/>
      <c r="C472" s="54"/>
    </row>
    <row r="473" spans="1:3">
      <c r="A473" s="1"/>
      <c r="B473" s="1"/>
      <c r="C473" s="54"/>
    </row>
    <row r="474" spans="1:3">
      <c r="A474" s="1"/>
      <c r="B474" s="1"/>
      <c r="C474" s="54"/>
    </row>
    <row r="475" spans="1:3">
      <c r="A475" s="1"/>
      <c r="B475" s="1"/>
      <c r="C475" s="54"/>
    </row>
    <row r="476" spans="1:3">
      <c r="A476" s="1"/>
      <c r="B476" s="1"/>
      <c r="C476" s="54"/>
    </row>
    <row r="477" spans="1:3">
      <c r="A477" s="1"/>
      <c r="B477" s="1"/>
      <c r="C477" s="54"/>
    </row>
    <row r="478" spans="1:3">
      <c r="A478" s="1"/>
      <c r="B478" s="1"/>
      <c r="C478" s="54"/>
    </row>
    <row r="479" spans="1:3">
      <c r="A479" s="1"/>
      <c r="B479" s="1"/>
      <c r="C479" s="54"/>
    </row>
    <row r="480" spans="1:3">
      <c r="A480" s="1"/>
      <c r="B480" s="1"/>
      <c r="C480" s="54"/>
    </row>
    <row r="481" spans="1:3">
      <c r="A481" s="1"/>
      <c r="B481" s="1"/>
      <c r="C481" s="54"/>
    </row>
    <row r="482" spans="1:3">
      <c r="A482" s="1"/>
      <c r="B482" s="1"/>
      <c r="C482" s="54"/>
    </row>
    <row r="483" spans="1:3">
      <c r="A483" s="1"/>
      <c r="B483" s="1"/>
      <c r="C483" s="54"/>
    </row>
    <row r="484" spans="1:3">
      <c r="A484" s="1"/>
      <c r="B484" s="1"/>
      <c r="C484" s="54"/>
    </row>
    <row r="485" spans="1:3">
      <c r="A485" s="1"/>
      <c r="B485" s="1"/>
      <c r="C485" s="54"/>
    </row>
    <row r="486" spans="1:3">
      <c r="A486" s="1"/>
      <c r="B486" s="1"/>
      <c r="C486" s="54"/>
    </row>
    <row r="487" spans="1:3">
      <c r="A487" s="1"/>
      <c r="B487" s="1"/>
      <c r="C487" s="54"/>
    </row>
    <row r="488" spans="1:3">
      <c r="A488" s="1"/>
      <c r="B488" s="1"/>
      <c r="C488" s="54"/>
    </row>
    <row r="489" spans="1:3">
      <c r="A489" s="1"/>
      <c r="B489" s="1"/>
      <c r="C489" s="54"/>
    </row>
    <row r="490" spans="1:3">
      <c r="A490" s="1"/>
      <c r="B490" s="1"/>
      <c r="C490" s="54"/>
    </row>
    <row r="491" spans="1:3">
      <c r="A491" s="1"/>
      <c r="B491" s="1"/>
      <c r="C491" s="54"/>
    </row>
    <row r="492" spans="1:3">
      <c r="A492" s="1"/>
      <c r="B492" s="1"/>
      <c r="C492" s="54"/>
    </row>
    <row r="493" spans="1:3">
      <c r="A493" s="1"/>
      <c r="B493" s="1"/>
      <c r="C493" s="54"/>
    </row>
    <row r="494" spans="1:3">
      <c r="A494" s="1"/>
      <c r="B494" s="1"/>
      <c r="C494" s="54"/>
    </row>
    <row r="495" spans="1:3">
      <c r="A495" s="1"/>
      <c r="B495" s="1"/>
      <c r="C495" s="54"/>
    </row>
    <row r="496" spans="1:3">
      <c r="A496" s="1"/>
      <c r="B496" s="1"/>
      <c r="C496" s="54"/>
    </row>
    <row r="497" spans="1:3">
      <c r="A497" s="1"/>
      <c r="B497" s="1"/>
      <c r="C497" s="54"/>
    </row>
    <row r="498" spans="1:3">
      <c r="A498" s="1"/>
      <c r="B498" s="1"/>
      <c r="C498" s="54"/>
    </row>
    <row r="499" spans="1:3">
      <c r="A499" s="1"/>
      <c r="B499" s="1"/>
      <c r="C499" s="54"/>
    </row>
    <row r="500" spans="1:3">
      <c r="A500" s="1"/>
      <c r="B500" s="1"/>
      <c r="C500" s="54"/>
    </row>
    <row r="501" spans="1:3">
      <c r="A501" s="1"/>
      <c r="B501" s="1"/>
      <c r="C501" s="54"/>
    </row>
    <row r="502" spans="1:3">
      <c r="A502" s="1"/>
      <c r="B502" s="1"/>
      <c r="C502" s="54"/>
    </row>
    <row r="503" spans="1:3">
      <c r="A503" s="1"/>
      <c r="B503" s="1"/>
      <c r="C503" s="54"/>
    </row>
    <row r="504" spans="1:3">
      <c r="A504" s="1"/>
      <c r="B504" s="1"/>
      <c r="C504" s="54"/>
    </row>
    <row r="505" spans="1:3">
      <c r="A505" s="1"/>
      <c r="B505" s="1"/>
      <c r="C505" s="54"/>
    </row>
    <row r="506" spans="1:3">
      <c r="A506" s="1"/>
      <c r="B506" s="1"/>
      <c r="C506" s="54"/>
    </row>
    <row r="507" spans="1:3">
      <c r="A507" s="1"/>
      <c r="B507" s="1"/>
      <c r="C507" s="54"/>
    </row>
    <row r="508" spans="1:3">
      <c r="A508" s="1"/>
      <c r="B508" s="1"/>
      <c r="C508" s="54"/>
    </row>
    <row r="509" spans="1:3">
      <c r="A509" s="1"/>
      <c r="B509" s="1"/>
      <c r="C509" s="54"/>
    </row>
    <row r="510" spans="1:3">
      <c r="A510" s="1"/>
      <c r="B510" s="1"/>
      <c r="C510" s="54"/>
    </row>
    <row r="511" spans="1:3">
      <c r="A511" s="1"/>
      <c r="B511" s="1"/>
      <c r="C511" s="54"/>
    </row>
    <row r="512" spans="1:3">
      <c r="A512" s="1"/>
      <c r="B512" s="1"/>
      <c r="C512" s="54"/>
    </row>
    <row r="513" spans="1:3">
      <c r="A513" s="1"/>
      <c r="B513" s="1"/>
      <c r="C513" s="54"/>
    </row>
    <row r="514" spans="1:3">
      <c r="A514" s="1"/>
      <c r="B514" s="1"/>
      <c r="C514" s="54"/>
    </row>
    <row r="515" spans="1:3">
      <c r="A515" s="1"/>
      <c r="B515" s="1"/>
      <c r="C515" s="54"/>
    </row>
    <row r="516" spans="1:3">
      <c r="A516" s="1"/>
      <c r="B516" s="1"/>
      <c r="C516" s="54"/>
    </row>
    <row r="517" spans="1:3">
      <c r="A517" s="1"/>
      <c r="B517" s="1"/>
      <c r="C517" s="54"/>
    </row>
    <row r="518" spans="1:3">
      <c r="A518" s="1"/>
      <c r="B518" s="1"/>
      <c r="C518" s="54"/>
    </row>
    <row r="519" spans="1:3">
      <c r="A519" s="1"/>
      <c r="B519" s="1"/>
      <c r="C519" s="54"/>
    </row>
    <row r="520" spans="1:3">
      <c r="A520" s="1"/>
      <c r="B520" s="1"/>
      <c r="C520" s="54"/>
    </row>
    <row r="521" spans="1:3">
      <c r="A521" s="1"/>
      <c r="B521" s="1"/>
      <c r="C521" s="54"/>
    </row>
    <row r="522" spans="1:3">
      <c r="A522" s="1"/>
      <c r="B522" s="1"/>
      <c r="C522" s="54"/>
    </row>
    <row r="523" spans="1:3">
      <c r="A523" s="1"/>
      <c r="B523" s="1"/>
      <c r="C523" s="54"/>
    </row>
    <row r="524" spans="1:3">
      <c r="A524" s="1"/>
      <c r="B524" s="1"/>
      <c r="C524" s="54"/>
    </row>
    <row r="525" spans="1:3">
      <c r="A525" s="1"/>
      <c r="B525" s="1"/>
      <c r="C525" s="54"/>
    </row>
    <row r="526" spans="1:3">
      <c r="A526" s="1"/>
      <c r="B526" s="1"/>
      <c r="C526" s="54"/>
    </row>
    <row r="527" spans="1:3">
      <c r="A527" s="1"/>
      <c r="B527" s="1"/>
      <c r="C527" s="54"/>
    </row>
    <row r="528" spans="1:3">
      <c r="A528" s="1"/>
      <c r="B528" s="1"/>
      <c r="C528" s="54"/>
    </row>
    <row r="529" spans="1:3">
      <c r="A529" s="1"/>
      <c r="B529" s="1"/>
      <c r="C529" s="54"/>
    </row>
    <row r="530" spans="1:3">
      <c r="A530" s="1"/>
      <c r="B530" s="1"/>
      <c r="C530" s="54"/>
    </row>
    <row r="531" spans="1:3">
      <c r="A531" s="1"/>
      <c r="B531" s="1"/>
      <c r="C531" s="54"/>
    </row>
    <row r="532" spans="1:3">
      <c r="A532" s="1"/>
      <c r="B532" s="1"/>
      <c r="C532" s="54"/>
    </row>
    <row r="533" spans="1:3">
      <c r="A533" s="1"/>
      <c r="B533" s="1"/>
      <c r="C533" s="54"/>
    </row>
    <row r="534" spans="1:3">
      <c r="A534" s="1"/>
      <c r="B534" s="1"/>
      <c r="C534" s="54"/>
    </row>
    <row r="535" spans="1:3">
      <c r="A535" s="1"/>
      <c r="B535" s="1"/>
      <c r="C535" s="54"/>
    </row>
    <row r="536" spans="1:3">
      <c r="A536" s="1"/>
      <c r="B536" s="1"/>
      <c r="C536" s="54"/>
    </row>
    <row r="537" spans="1:3">
      <c r="A537" s="1"/>
      <c r="B537" s="1"/>
      <c r="C537" s="54"/>
    </row>
    <row r="538" spans="1:3">
      <c r="A538" s="1"/>
      <c r="B538" s="1"/>
      <c r="C538" s="54"/>
    </row>
    <row r="539" spans="1:3">
      <c r="A539" s="1"/>
      <c r="B539" s="1"/>
      <c r="C539" s="54"/>
    </row>
    <row r="540" spans="1:3">
      <c r="A540" s="1"/>
      <c r="B540" s="1"/>
      <c r="C540" s="54"/>
    </row>
    <row r="541" spans="1:3">
      <c r="A541" s="1"/>
      <c r="B541" s="1"/>
      <c r="C541" s="54"/>
    </row>
    <row r="542" spans="1:3">
      <c r="A542" s="1"/>
      <c r="B542" s="1"/>
      <c r="C542" s="54"/>
    </row>
    <row r="543" spans="1:3">
      <c r="A543" s="1"/>
      <c r="B543" s="1"/>
      <c r="C543" s="54"/>
    </row>
    <row r="544" spans="1:3">
      <c r="A544" s="1"/>
      <c r="B544" s="1"/>
      <c r="C544" s="54"/>
    </row>
    <row r="545" spans="1:3">
      <c r="A545" s="1"/>
      <c r="B545" s="1"/>
      <c r="C545" s="54"/>
    </row>
    <row r="546" spans="1:3">
      <c r="A546" s="1"/>
      <c r="B546" s="1"/>
      <c r="C546" s="54"/>
    </row>
    <row r="547" spans="1:3">
      <c r="A547" s="1"/>
      <c r="B547" s="1"/>
      <c r="C547" s="54"/>
    </row>
    <row r="548" spans="1:3">
      <c r="A548" s="1"/>
      <c r="B548" s="1"/>
      <c r="C548" s="54"/>
    </row>
    <row r="549" spans="1:3">
      <c r="A549" s="1"/>
      <c r="B549" s="1"/>
      <c r="C549" s="54"/>
    </row>
    <row r="550" spans="1:3">
      <c r="A550" s="1"/>
      <c r="B550" s="1"/>
      <c r="C550" s="54"/>
    </row>
    <row r="551" spans="1:3">
      <c r="A551" s="1"/>
      <c r="B551" s="1"/>
      <c r="C551" s="54"/>
    </row>
    <row r="552" spans="1:3">
      <c r="A552" s="1"/>
      <c r="B552" s="1"/>
      <c r="C552" s="54"/>
    </row>
    <row r="553" spans="1:3">
      <c r="A553" s="1"/>
      <c r="B553" s="1"/>
      <c r="C553" s="54"/>
    </row>
    <row r="554" spans="1:3">
      <c r="A554" s="1"/>
      <c r="B554" s="1"/>
      <c r="C554" s="54"/>
    </row>
    <row r="555" spans="1:3">
      <c r="A555" s="1"/>
      <c r="B555" s="1"/>
      <c r="C555" s="54"/>
    </row>
    <row r="556" spans="1:3">
      <c r="A556" s="1"/>
      <c r="B556" s="1"/>
      <c r="C556" s="54"/>
    </row>
    <row r="557" spans="1:3">
      <c r="A557" s="1"/>
      <c r="B557" s="1"/>
      <c r="C557" s="54"/>
    </row>
    <row r="558" spans="1:3">
      <c r="A558" s="1"/>
      <c r="B558" s="1"/>
      <c r="C558" s="54"/>
    </row>
    <row r="559" spans="1:3">
      <c r="A559" s="1"/>
      <c r="B559" s="1"/>
      <c r="C559" s="54"/>
    </row>
    <row r="560" spans="1:3">
      <c r="A560" s="1"/>
      <c r="B560" s="1"/>
      <c r="C560" s="54"/>
    </row>
    <row r="561" spans="1:3">
      <c r="A561" s="1"/>
      <c r="B561" s="1"/>
      <c r="C561" s="54"/>
    </row>
    <row r="562" spans="1:3">
      <c r="A562" s="1"/>
      <c r="B562" s="1"/>
      <c r="C562" s="54"/>
    </row>
    <row r="563" spans="1:3">
      <c r="A563" s="1"/>
      <c r="B563" s="1"/>
      <c r="C563" s="54"/>
    </row>
    <row r="564" spans="1:3">
      <c r="A564" s="1"/>
      <c r="B564" s="1"/>
      <c r="C564" s="54"/>
    </row>
    <row r="565" spans="1:3">
      <c r="A565" s="1"/>
      <c r="B565" s="1"/>
      <c r="C565" s="54"/>
    </row>
    <row r="566" spans="1:3">
      <c r="A566" s="1"/>
      <c r="B566" s="1"/>
      <c r="C566" s="54"/>
    </row>
    <row r="567" spans="1:3">
      <c r="A567" s="1"/>
      <c r="B567" s="1"/>
      <c r="C567" s="54"/>
    </row>
    <row r="568" spans="1:3">
      <c r="A568" s="1"/>
      <c r="B568" s="1"/>
      <c r="C568" s="54"/>
    </row>
    <row r="569" spans="1:3">
      <c r="A569" s="1"/>
      <c r="B569" s="1"/>
      <c r="C569" s="54"/>
    </row>
    <row r="570" spans="1:3">
      <c r="A570" s="1"/>
      <c r="B570" s="1"/>
      <c r="C570" s="54"/>
    </row>
    <row r="571" spans="1:3">
      <c r="A571" s="1"/>
      <c r="B571" s="1"/>
      <c r="C571" s="54"/>
    </row>
    <row r="572" spans="1:3">
      <c r="A572" s="1"/>
      <c r="B572" s="1"/>
      <c r="C572" s="54"/>
    </row>
    <row r="573" spans="1:3">
      <c r="A573" s="1"/>
      <c r="B573" s="1"/>
      <c r="C573" s="54"/>
    </row>
    <row r="574" spans="1:3">
      <c r="A574" s="1"/>
      <c r="B574" s="1"/>
      <c r="C574" s="54"/>
    </row>
    <row r="575" spans="1:3">
      <c r="A575" s="1"/>
      <c r="B575" s="1"/>
      <c r="C575" s="54"/>
    </row>
    <row r="576" spans="1:3">
      <c r="A576" s="1"/>
      <c r="B576" s="1"/>
      <c r="C576" s="54"/>
    </row>
    <row r="577" spans="1:3">
      <c r="A577" s="1"/>
      <c r="B577" s="1"/>
      <c r="C577" s="54"/>
    </row>
    <row r="578" spans="1:3">
      <c r="A578" s="1"/>
      <c r="B578" s="1"/>
      <c r="C578" s="54"/>
    </row>
    <row r="579" spans="1:3">
      <c r="A579" s="1"/>
      <c r="B579" s="1"/>
      <c r="C579" s="54"/>
    </row>
    <row r="580" spans="1:3">
      <c r="A580" s="1"/>
      <c r="B580" s="1"/>
      <c r="C580" s="54"/>
    </row>
    <row r="581" spans="1:3">
      <c r="A581" s="1"/>
      <c r="B581" s="1"/>
      <c r="C581" s="54"/>
    </row>
    <row r="582" spans="1:3">
      <c r="A582" s="1"/>
      <c r="B582" s="1"/>
      <c r="C582" s="54"/>
    </row>
    <row r="583" spans="1:3">
      <c r="A583" s="1"/>
      <c r="B583" s="1"/>
      <c r="C583" s="54"/>
    </row>
    <row r="584" spans="1:3">
      <c r="A584" s="1"/>
      <c r="B584" s="1"/>
      <c r="C584" s="54"/>
    </row>
    <row r="585" spans="1:3">
      <c r="A585" s="1"/>
      <c r="B585" s="1"/>
      <c r="C585" s="54"/>
    </row>
    <row r="586" spans="1:3">
      <c r="A586" s="1"/>
      <c r="B586" s="1"/>
      <c r="C586" s="54"/>
    </row>
    <row r="587" spans="1:3">
      <c r="A587" s="1"/>
      <c r="B587" s="1"/>
      <c r="C587" s="54"/>
    </row>
    <row r="588" spans="1:3">
      <c r="A588" s="1"/>
      <c r="B588" s="1"/>
      <c r="C588" s="54"/>
    </row>
    <row r="589" spans="1:3">
      <c r="A589" s="1"/>
      <c r="B589" s="1"/>
      <c r="C589" s="54"/>
    </row>
    <row r="590" spans="1:3">
      <c r="A590" s="1"/>
      <c r="B590" s="1"/>
      <c r="C590" s="54"/>
    </row>
    <row r="591" spans="1:3">
      <c r="A591" s="1"/>
      <c r="B591" s="1"/>
      <c r="C591" s="54"/>
    </row>
    <row r="592" spans="1:3">
      <c r="A592" s="1"/>
      <c r="B592" s="1"/>
      <c r="C592" s="54"/>
    </row>
    <row r="593" spans="1:3">
      <c r="A593" s="1"/>
      <c r="B593" s="1"/>
      <c r="C593" s="54"/>
    </row>
    <row r="594" spans="1:3">
      <c r="A594" s="1"/>
      <c r="B594" s="1"/>
      <c r="C594" s="54"/>
    </row>
  </sheetData>
  <mergeCells count="1">
    <mergeCell ref="A1:F1"/>
  </mergeCells>
  <phoneticPr fontId="16" type="noConversion"/>
  <printOptions gridLines="1"/>
  <pageMargins left="0.39370078740157483" right="0" top="0.23622047244094491" bottom="0" header="0.35433070866141736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3"/>
  <sheetViews>
    <sheetView workbookViewId="0">
      <pane xSplit="1" topLeftCell="B1" activePane="topRight" state="frozen"/>
      <selection pane="topRight" activeCell="L87" sqref="L87"/>
    </sheetView>
  </sheetViews>
  <sheetFormatPr defaultRowHeight="12"/>
  <cols>
    <col min="1" max="1" width="27.85546875" style="2" customWidth="1"/>
    <col min="2" max="2" width="13.140625" style="2" customWidth="1"/>
    <col min="3" max="3" width="12.42578125" style="10" customWidth="1"/>
    <col min="4" max="4" width="13" style="10" customWidth="1"/>
    <col min="5" max="5" width="10.42578125" style="33" customWidth="1"/>
    <col min="6" max="6" width="11.42578125" style="10" customWidth="1"/>
    <col min="7" max="7" width="9.85546875" style="10" bestFit="1" customWidth="1"/>
    <col min="8" max="16384" width="9.140625" style="10"/>
  </cols>
  <sheetData>
    <row r="1" spans="1:7" ht="24.75" customHeight="1">
      <c r="A1" s="59" t="s">
        <v>49</v>
      </c>
      <c r="B1" s="59"/>
      <c r="C1" s="59"/>
      <c r="D1" s="60"/>
      <c r="E1" s="60"/>
      <c r="F1" s="60"/>
    </row>
    <row r="2" spans="1:7" s="2" customFormat="1" ht="41.25" customHeight="1">
      <c r="A2" s="23" t="s">
        <v>0</v>
      </c>
      <c r="B2" s="24" t="s">
        <v>48</v>
      </c>
      <c r="C2" s="50" t="s">
        <v>34</v>
      </c>
      <c r="D2" s="24" t="s">
        <v>27</v>
      </c>
      <c r="E2" s="42" t="s">
        <v>28</v>
      </c>
      <c r="F2" s="23" t="s">
        <v>32</v>
      </c>
      <c r="G2" s="23" t="s">
        <v>62</v>
      </c>
    </row>
    <row r="3" spans="1:7" s="12" customFormat="1">
      <c r="A3" s="4" t="s">
        <v>23</v>
      </c>
      <c r="B3" s="8">
        <f>SUM(B4+B19)</f>
        <v>2678124.29</v>
      </c>
      <c r="C3" s="8">
        <f>SUM(C4+C19)</f>
        <v>2864041</v>
      </c>
      <c r="D3" s="8">
        <f>SUM(D4+D19)</f>
        <v>1416714.41</v>
      </c>
      <c r="E3" s="28">
        <f>SUM(D3/C3*100)</f>
        <v>49.465577133846892</v>
      </c>
      <c r="F3" s="11">
        <f>SUM(D3-C3)</f>
        <v>-1447326.59</v>
      </c>
      <c r="G3" s="56">
        <f t="shared" ref="G3:G51" si="0">SUM(C3-B3)</f>
        <v>185916.70999999996</v>
      </c>
    </row>
    <row r="4" spans="1:7" s="12" customFormat="1" ht="13.5">
      <c r="A4" s="20" t="s">
        <v>6</v>
      </c>
      <c r="B4" s="8">
        <f>SUM(B5+B12)</f>
        <v>1544674.2899999998</v>
      </c>
      <c r="C4" s="8">
        <f>SUM(C5+C12)</f>
        <v>1150257</v>
      </c>
      <c r="D4" s="8">
        <f>SUM(D5+D12)</f>
        <v>763039.40999999992</v>
      </c>
      <c r="E4" s="28">
        <f t="shared" ref="E4:E22" si="1">SUM(D4/C4*100)</f>
        <v>66.336428293850844</v>
      </c>
      <c r="F4" s="11">
        <f t="shared" ref="F4:F22" si="2">SUM(D4-C4)</f>
        <v>-387217.59000000008</v>
      </c>
      <c r="G4" s="56">
        <f t="shared" si="0"/>
        <v>-394417.2899999998</v>
      </c>
    </row>
    <row r="5" spans="1:7" s="12" customFormat="1" ht="15">
      <c r="A5" s="21" t="s">
        <v>30</v>
      </c>
      <c r="B5" s="8">
        <f>SUM(B6:B11)</f>
        <v>1544674.2899999998</v>
      </c>
      <c r="C5" s="8">
        <f>SUM(C6:C11)</f>
        <v>1150257</v>
      </c>
      <c r="D5" s="8">
        <f>SUM(D6:D11)</f>
        <v>763039.40999999992</v>
      </c>
      <c r="E5" s="28">
        <f t="shared" si="1"/>
        <v>66.336428293850844</v>
      </c>
      <c r="F5" s="11">
        <f t="shared" si="2"/>
        <v>-387217.59000000008</v>
      </c>
      <c r="G5" s="56">
        <f t="shared" si="0"/>
        <v>-394417.2899999998</v>
      </c>
    </row>
    <row r="6" spans="1:7">
      <c r="A6" s="3" t="s">
        <v>7</v>
      </c>
      <c r="B6" s="14">
        <v>120230.45</v>
      </c>
      <c r="C6" s="14">
        <v>110600</v>
      </c>
      <c r="D6" s="14">
        <v>69240.009999999995</v>
      </c>
      <c r="E6" s="29">
        <f t="shared" si="1"/>
        <v>62.603987341772147</v>
      </c>
      <c r="F6" s="27">
        <f t="shared" si="2"/>
        <v>-41359.990000000005</v>
      </c>
      <c r="G6" s="56">
        <f t="shared" si="0"/>
        <v>-9630.4499999999971</v>
      </c>
    </row>
    <row r="7" spans="1:7">
      <c r="A7" s="3" t="s">
        <v>11</v>
      </c>
      <c r="B7" s="14">
        <v>56714.32</v>
      </c>
      <c r="C7" s="14">
        <v>49000</v>
      </c>
      <c r="D7" s="14">
        <v>5210.1000000000004</v>
      </c>
      <c r="E7" s="29">
        <f t="shared" si="1"/>
        <v>10.632857142857144</v>
      </c>
      <c r="F7" s="27">
        <f t="shared" si="2"/>
        <v>-43789.9</v>
      </c>
      <c r="G7" s="56">
        <f t="shared" si="0"/>
        <v>-7714.32</v>
      </c>
    </row>
    <row r="8" spans="1:7">
      <c r="A8" s="3" t="s">
        <v>10</v>
      </c>
      <c r="B8" s="14">
        <v>131318.98000000001</v>
      </c>
      <c r="C8" s="14">
        <v>158000</v>
      </c>
      <c r="D8" s="14">
        <v>0</v>
      </c>
      <c r="E8" s="29">
        <f t="shared" si="1"/>
        <v>0</v>
      </c>
      <c r="F8" s="27">
        <f t="shared" si="2"/>
        <v>-158000</v>
      </c>
      <c r="G8" s="56">
        <f t="shared" si="0"/>
        <v>26681.01999999999</v>
      </c>
    </row>
    <row r="9" spans="1:7">
      <c r="A9" s="3" t="s">
        <v>8</v>
      </c>
      <c r="B9" s="14">
        <v>809146.38</v>
      </c>
      <c r="C9" s="14">
        <v>660000</v>
      </c>
      <c r="D9" s="14">
        <v>425554.42</v>
      </c>
      <c r="E9" s="29">
        <f t="shared" si="1"/>
        <v>64.477942424242414</v>
      </c>
      <c r="F9" s="27">
        <f t="shared" si="2"/>
        <v>-234445.58000000002</v>
      </c>
      <c r="G9" s="56">
        <f t="shared" si="0"/>
        <v>-149146.38</v>
      </c>
    </row>
    <row r="10" spans="1:7">
      <c r="A10" s="3" t="s">
        <v>42</v>
      </c>
      <c r="B10" s="14">
        <v>424364.16</v>
      </c>
      <c r="C10" s="14">
        <v>169657</v>
      </c>
      <c r="D10" s="14">
        <v>262734.88</v>
      </c>
      <c r="E10" s="29">
        <f t="shared" si="1"/>
        <v>154.86238705152161</v>
      </c>
      <c r="F10" s="27">
        <f t="shared" si="2"/>
        <v>93077.88</v>
      </c>
      <c r="G10" s="56">
        <f t="shared" si="0"/>
        <v>-254707.15999999997</v>
      </c>
    </row>
    <row r="11" spans="1:7">
      <c r="A11" s="3" t="s">
        <v>18</v>
      </c>
      <c r="B11" s="14">
        <v>2900</v>
      </c>
      <c r="C11" s="14">
        <v>3000</v>
      </c>
      <c r="D11" s="14">
        <v>300</v>
      </c>
      <c r="E11" s="29">
        <f t="shared" si="1"/>
        <v>10</v>
      </c>
      <c r="F11" s="27">
        <f t="shared" si="2"/>
        <v>-2700</v>
      </c>
      <c r="G11" s="56">
        <f t="shared" si="0"/>
        <v>100</v>
      </c>
    </row>
    <row r="12" spans="1:7" ht="15">
      <c r="A12" s="21" t="s">
        <v>31</v>
      </c>
      <c r="B12" s="41">
        <f>SUM(B13:B18)</f>
        <v>0</v>
      </c>
      <c r="C12" s="51">
        <f>SUM(C13:C18)</f>
        <v>0</v>
      </c>
      <c r="D12" s="41">
        <f>SUM(D13:D18)</f>
        <v>0</v>
      </c>
      <c r="E12" s="40">
        <v>0</v>
      </c>
      <c r="F12" s="39">
        <f t="shared" si="2"/>
        <v>0</v>
      </c>
      <c r="G12" s="56">
        <f t="shared" si="0"/>
        <v>0</v>
      </c>
    </row>
    <row r="13" spans="1:7">
      <c r="A13" s="3" t="s">
        <v>9</v>
      </c>
      <c r="B13" s="14">
        <v>0</v>
      </c>
      <c r="C13" s="14">
        <v>0</v>
      </c>
      <c r="D13" s="14">
        <v>0</v>
      </c>
      <c r="E13" s="29">
        <v>0</v>
      </c>
      <c r="F13" s="11">
        <f t="shared" si="2"/>
        <v>0</v>
      </c>
      <c r="G13" s="56">
        <f t="shared" si="0"/>
        <v>0</v>
      </c>
    </row>
    <row r="14" spans="1:7" ht="36.75" customHeight="1">
      <c r="A14" s="7" t="s">
        <v>22</v>
      </c>
      <c r="B14" s="14">
        <v>0</v>
      </c>
      <c r="C14" s="14">
        <v>0</v>
      </c>
      <c r="D14" s="14">
        <v>0</v>
      </c>
      <c r="E14" s="29">
        <v>0</v>
      </c>
      <c r="F14" s="11">
        <f t="shared" si="2"/>
        <v>0</v>
      </c>
      <c r="G14" s="56">
        <f t="shared" si="0"/>
        <v>0</v>
      </c>
    </row>
    <row r="15" spans="1:7" ht="51" customHeight="1">
      <c r="A15" s="19" t="s">
        <v>26</v>
      </c>
      <c r="B15" s="14">
        <v>0</v>
      </c>
      <c r="C15" s="14">
        <v>0</v>
      </c>
      <c r="D15" s="14">
        <v>0</v>
      </c>
      <c r="E15" s="29">
        <v>0</v>
      </c>
      <c r="F15" s="11">
        <f t="shared" si="2"/>
        <v>0</v>
      </c>
      <c r="G15" s="56">
        <f t="shared" si="0"/>
        <v>0</v>
      </c>
    </row>
    <row r="16" spans="1:7" ht="24" customHeight="1">
      <c r="A16" s="7" t="s">
        <v>21</v>
      </c>
      <c r="B16" s="14">
        <v>0</v>
      </c>
      <c r="C16" s="14">
        <v>0</v>
      </c>
      <c r="D16" s="14">
        <v>0</v>
      </c>
      <c r="E16" s="29">
        <v>0</v>
      </c>
      <c r="F16" s="11">
        <f t="shared" si="2"/>
        <v>0</v>
      </c>
      <c r="G16" s="56">
        <f t="shared" si="0"/>
        <v>0</v>
      </c>
    </row>
    <row r="17" spans="1:7">
      <c r="A17" s="3" t="s">
        <v>19</v>
      </c>
      <c r="B17" s="14">
        <v>0</v>
      </c>
      <c r="C17" s="14">
        <v>0</v>
      </c>
      <c r="D17" s="14">
        <v>0</v>
      </c>
      <c r="E17" s="29">
        <v>0</v>
      </c>
      <c r="F17" s="11">
        <f t="shared" si="2"/>
        <v>0</v>
      </c>
      <c r="G17" s="56">
        <f t="shared" si="0"/>
        <v>0</v>
      </c>
    </row>
    <row r="18" spans="1:7">
      <c r="A18" s="3" t="s">
        <v>29</v>
      </c>
      <c r="B18" s="14">
        <v>0</v>
      </c>
      <c r="C18" s="14">
        <v>0</v>
      </c>
      <c r="D18" s="14">
        <v>0</v>
      </c>
      <c r="E18" s="29">
        <v>0</v>
      </c>
      <c r="F18" s="11">
        <f t="shared" si="2"/>
        <v>0</v>
      </c>
      <c r="G18" s="56">
        <f t="shared" si="0"/>
        <v>0</v>
      </c>
    </row>
    <row r="19" spans="1:7" s="12" customFormat="1">
      <c r="A19" s="4" t="s">
        <v>1</v>
      </c>
      <c r="B19" s="8">
        <f>SUM(B20:B25)</f>
        <v>1133450</v>
      </c>
      <c r="C19" s="8">
        <f>SUM(C20:C27)</f>
        <v>1713784</v>
      </c>
      <c r="D19" s="8">
        <f>SUM(D20:D27)</f>
        <v>653675</v>
      </c>
      <c r="E19" s="28">
        <f t="shared" si="1"/>
        <v>38.142204618551695</v>
      </c>
      <c r="F19" s="11">
        <f t="shared" si="2"/>
        <v>-1060109</v>
      </c>
      <c r="G19" s="56">
        <f t="shared" si="0"/>
        <v>580334</v>
      </c>
    </row>
    <row r="20" spans="1:7">
      <c r="A20" s="3" t="s">
        <v>12</v>
      </c>
      <c r="B20" s="14">
        <v>1072300</v>
      </c>
      <c r="C20" s="14">
        <v>1032300</v>
      </c>
      <c r="D20" s="14">
        <v>516150</v>
      </c>
      <c r="E20" s="28">
        <f t="shared" si="1"/>
        <v>50</v>
      </c>
      <c r="F20" s="11">
        <f t="shared" si="2"/>
        <v>-516150</v>
      </c>
      <c r="G20" s="56">
        <f t="shared" si="0"/>
        <v>-40000</v>
      </c>
    </row>
    <row r="21" spans="1:7" ht="36">
      <c r="A21" s="3" t="s">
        <v>3</v>
      </c>
      <c r="B21" s="14">
        <v>61000</v>
      </c>
      <c r="C21" s="14">
        <v>68600</v>
      </c>
      <c r="D21" s="14">
        <v>58300</v>
      </c>
      <c r="E21" s="28">
        <f t="shared" si="1"/>
        <v>84.985422740524783</v>
      </c>
      <c r="F21" s="11">
        <f t="shared" si="2"/>
        <v>-10300</v>
      </c>
      <c r="G21" s="56">
        <f t="shared" si="0"/>
        <v>7600</v>
      </c>
    </row>
    <row r="22" spans="1:7" ht="24">
      <c r="A22" s="3" t="s">
        <v>37</v>
      </c>
      <c r="B22" s="14">
        <v>150</v>
      </c>
      <c r="C22" s="14">
        <v>150</v>
      </c>
      <c r="D22" s="14">
        <v>150</v>
      </c>
      <c r="E22" s="28">
        <f t="shared" si="1"/>
        <v>100</v>
      </c>
      <c r="F22" s="11">
        <f t="shared" si="2"/>
        <v>0</v>
      </c>
      <c r="G22" s="56">
        <f t="shared" si="0"/>
        <v>0</v>
      </c>
    </row>
    <row r="23" spans="1:7">
      <c r="A23" s="3" t="s">
        <v>64</v>
      </c>
      <c r="B23" s="14"/>
      <c r="C23" s="14">
        <v>367434</v>
      </c>
      <c r="D23" s="14"/>
      <c r="E23" s="28"/>
      <c r="F23" s="11"/>
      <c r="G23" s="56"/>
    </row>
    <row r="24" spans="1:7">
      <c r="A24" s="3" t="s">
        <v>65</v>
      </c>
      <c r="B24" s="14"/>
      <c r="C24" s="14">
        <v>20000</v>
      </c>
      <c r="D24" s="14"/>
      <c r="E24" s="28"/>
      <c r="F24" s="11"/>
      <c r="G24" s="56"/>
    </row>
    <row r="25" spans="1:7">
      <c r="A25" s="3" t="s">
        <v>50</v>
      </c>
      <c r="B25" s="14">
        <v>0</v>
      </c>
      <c r="C25" s="14">
        <v>184300</v>
      </c>
      <c r="D25" s="14">
        <v>46075</v>
      </c>
      <c r="E25" s="28">
        <f>SUM(D25/C25*100)</f>
        <v>25</v>
      </c>
      <c r="F25" s="11">
        <f>SUM(D25-C25)</f>
        <v>-138225</v>
      </c>
      <c r="G25" s="56">
        <f t="shared" si="0"/>
        <v>184300</v>
      </c>
    </row>
    <row r="26" spans="1:7">
      <c r="A26" s="3" t="s">
        <v>66</v>
      </c>
      <c r="B26" s="14"/>
      <c r="C26" s="14">
        <v>32000</v>
      </c>
      <c r="D26" s="14">
        <v>24000</v>
      </c>
      <c r="E26" s="28">
        <f>SUM(D26/C26*100)</f>
        <v>75</v>
      </c>
      <c r="F26" s="11">
        <f>SUM(D26-C26)</f>
        <v>-8000</v>
      </c>
      <c r="G26" s="56"/>
    </row>
    <row r="27" spans="1:7">
      <c r="A27" s="3" t="s">
        <v>67</v>
      </c>
      <c r="B27" s="14"/>
      <c r="C27" s="14">
        <v>9000</v>
      </c>
      <c r="D27" s="14">
        <v>9000</v>
      </c>
      <c r="E27" s="28">
        <f>SUM(D27/C27*100)</f>
        <v>100</v>
      </c>
      <c r="F27" s="11">
        <f>SUM(D27-C27)</f>
        <v>0</v>
      </c>
      <c r="G27" s="56"/>
    </row>
    <row r="28" spans="1:7" s="16" customFormat="1">
      <c r="A28" s="5" t="s">
        <v>4</v>
      </c>
      <c r="B28" s="9">
        <f>B19+B4</f>
        <v>2678124.29</v>
      </c>
      <c r="C28" s="9">
        <f>C19+C4</f>
        <v>2864041</v>
      </c>
      <c r="D28" s="9">
        <f>D19+D4</f>
        <v>1416714.41</v>
      </c>
      <c r="E28" s="31"/>
      <c r="F28" s="9">
        <f>F19+F4</f>
        <v>-1447326.59</v>
      </c>
      <c r="G28" s="56">
        <f t="shared" si="0"/>
        <v>185916.70999999996</v>
      </c>
    </row>
    <row r="29" spans="1:7">
      <c r="A29" s="3" t="s">
        <v>33</v>
      </c>
      <c r="B29" s="15"/>
      <c r="C29" s="14"/>
      <c r="D29" s="15"/>
      <c r="E29" s="30"/>
      <c r="F29" s="22"/>
      <c r="G29" s="56">
        <f t="shared" si="0"/>
        <v>0</v>
      </c>
    </row>
    <row r="30" spans="1:7" s="16" customFormat="1">
      <c r="A30" s="25" t="s">
        <v>14</v>
      </c>
      <c r="B30" s="26">
        <f>SUM(B35+B41+B49+B47+B45+B51+B31+B33+B58+B56)</f>
        <v>1617420.6499999997</v>
      </c>
      <c r="C30" s="26">
        <f>SUM(C35+C41+C49+C47+C45+C51+C31+C33+C58+C56+C52+C54)</f>
        <v>1614550</v>
      </c>
      <c r="D30" s="26">
        <f>SUM(D35+D41+D49+D47+D45+D51+D31+D33+D58+D56+D52+D54)</f>
        <v>736807.72</v>
      </c>
      <c r="E30" s="34">
        <f t="shared" ref="E30:E36" si="3">SUM(D30/C30*100)</f>
        <v>45.635484810008982</v>
      </c>
      <c r="F30" s="26">
        <f>SUM(F35+F41+F49+F47+F45+F51+F31+F33+F58+F56+F54+F52)</f>
        <v>-877742.27999999991</v>
      </c>
      <c r="G30" s="56">
        <f t="shared" si="0"/>
        <v>-2870.649999999674</v>
      </c>
    </row>
    <row r="31" spans="1:7" s="16" customFormat="1" ht="48">
      <c r="A31" s="37" t="s">
        <v>51</v>
      </c>
      <c r="B31" s="35">
        <f>SUM(B32)</f>
        <v>29773.18</v>
      </c>
      <c r="C31" s="14">
        <f>SUM(C32)</f>
        <v>35100</v>
      </c>
      <c r="D31" s="35">
        <f>SUM(D32)</f>
        <v>0</v>
      </c>
      <c r="E31" s="34">
        <f t="shared" si="3"/>
        <v>0</v>
      </c>
      <c r="F31" s="13">
        <f>SUM(D31-C31)</f>
        <v>-35100</v>
      </c>
      <c r="G31" s="56">
        <f t="shared" si="0"/>
        <v>5326.82</v>
      </c>
    </row>
    <row r="32" spans="1:7" s="16" customFormat="1">
      <c r="A32" s="37">
        <v>226</v>
      </c>
      <c r="B32" s="35">
        <v>29773.18</v>
      </c>
      <c r="C32" s="14">
        <v>35100</v>
      </c>
      <c r="D32" s="35"/>
      <c r="E32" s="34">
        <f t="shared" si="3"/>
        <v>0</v>
      </c>
      <c r="F32" s="13">
        <f>SUM(D32-C32)</f>
        <v>-35100</v>
      </c>
      <c r="G32" s="56">
        <f t="shared" si="0"/>
        <v>5326.82</v>
      </c>
    </row>
    <row r="33" spans="1:7" s="16" customFormat="1" ht="48">
      <c r="A33" s="37" t="s">
        <v>44</v>
      </c>
      <c r="B33" s="35">
        <f>SUM(B34)</f>
        <v>5000</v>
      </c>
      <c r="C33" s="14">
        <f>SUM(C34)</f>
        <v>0</v>
      </c>
      <c r="D33" s="35">
        <f>SUM(D34)</f>
        <v>0</v>
      </c>
      <c r="E33" s="34" t="e">
        <f t="shared" si="3"/>
        <v>#DIV/0!</v>
      </c>
      <c r="F33" s="13">
        <f>SUM(D33-C33)</f>
        <v>0</v>
      </c>
      <c r="G33" s="56">
        <f t="shared" si="0"/>
        <v>-5000</v>
      </c>
    </row>
    <row r="34" spans="1:7" s="16" customFormat="1">
      <c r="A34" s="37">
        <v>226</v>
      </c>
      <c r="B34" s="35">
        <v>5000</v>
      </c>
      <c r="C34" s="14">
        <v>0</v>
      </c>
      <c r="D34" s="35"/>
      <c r="E34" s="34" t="e">
        <f t="shared" si="3"/>
        <v>#DIV/0!</v>
      </c>
      <c r="F34" s="13">
        <f>SUM(D34-C34)</f>
        <v>0</v>
      </c>
      <c r="G34" s="56">
        <f t="shared" si="0"/>
        <v>-5000</v>
      </c>
    </row>
    <row r="35" spans="1:7" s="18" customFormat="1">
      <c r="A35" s="45" t="s">
        <v>52</v>
      </c>
      <c r="B35" s="17">
        <f>SUM(B36:B40)</f>
        <v>1191261.3399999999</v>
      </c>
      <c r="C35" s="17">
        <f>SUM(C36:C40)</f>
        <v>1008800</v>
      </c>
      <c r="D35" s="17">
        <f>SUM(D36:D40)</f>
        <v>464822.79000000004</v>
      </c>
      <c r="E35" s="34">
        <f t="shared" si="3"/>
        <v>46.076803132434577</v>
      </c>
      <c r="F35" s="17">
        <f>SUM(F36:F40)</f>
        <v>-543977.21</v>
      </c>
      <c r="G35" s="56">
        <f t="shared" si="0"/>
        <v>-182461.33999999985</v>
      </c>
    </row>
    <row r="36" spans="1:7">
      <c r="A36" s="7">
        <v>121</v>
      </c>
      <c r="B36" s="14">
        <v>532527.75</v>
      </c>
      <c r="C36" s="14">
        <v>435000</v>
      </c>
      <c r="D36" s="14">
        <v>230512.53</v>
      </c>
      <c r="E36" s="34">
        <f t="shared" si="3"/>
        <v>52.99138620689655</v>
      </c>
      <c r="F36" s="14">
        <f>SUM(D36-C36)</f>
        <v>-204487.47</v>
      </c>
      <c r="G36" s="56">
        <f t="shared" si="0"/>
        <v>-97527.75</v>
      </c>
    </row>
    <row r="37" spans="1:7">
      <c r="A37" s="7"/>
      <c r="B37" s="14">
        <v>0</v>
      </c>
      <c r="C37" s="14">
        <v>0</v>
      </c>
      <c r="D37" s="14"/>
      <c r="E37" s="34"/>
      <c r="F37" s="14">
        <f t="shared" ref="F37:F57" si="4">SUM(D37-C37)</f>
        <v>0</v>
      </c>
      <c r="G37" s="56">
        <f t="shared" si="0"/>
        <v>0</v>
      </c>
    </row>
    <row r="38" spans="1:7">
      <c r="A38" s="7">
        <v>129</v>
      </c>
      <c r="B38" s="14">
        <v>156395.62</v>
      </c>
      <c r="C38" s="14">
        <v>142000</v>
      </c>
      <c r="D38" s="14">
        <v>54597.48</v>
      </c>
      <c r="E38" s="34">
        <f>SUM(D38/C38*100)</f>
        <v>38.448929577464789</v>
      </c>
      <c r="F38" s="14">
        <f t="shared" si="4"/>
        <v>-87402.51999999999</v>
      </c>
      <c r="G38" s="56">
        <f t="shared" si="0"/>
        <v>-14395.619999999995</v>
      </c>
    </row>
    <row r="39" spans="1:7">
      <c r="A39" s="7">
        <v>244</v>
      </c>
      <c r="B39" s="14">
        <v>500637.97</v>
      </c>
      <c r="C39" s="14">
        <v>431800</v>
      </c>
      <c r="D39" s="14">
        <v>179712.78</v>
      </c>
      <c r="E39" s="34">
        <f>SUM(D39/C39*100)</f>
        <v>41.619448818897638</v>
      </c>
      <c r="F39" s="14">
        <f t="shared" si="4"/>
        <v>-252087.22</v>
      </c>
      <c r="G39" s="56">
        <f t="shared" si="0"/>
        <v>-68837.969999999972</v>
      </c>
    </row>
    <row r="40" spans="1:7">
      <c r="A40" s="7">
        <v>850</v>
      </c>
      <c r="B40" s="14">
        <v>1700</v>
      </c>
      <c r="C40" s="14">
        <v>0</v>
      </c>
      <c r="D40" s="14">
        <v>0</v>
      </c>
      <c r="E40" s="34">
        <v>0</v>
      </c>
      <c r="F40" s="14">
        <f t="shared" si="4"/>
        <v>0</v>
      </c>
      <c r="G40" s="56">
        <f t="shared" si="0"/>
        <v>-1700</v>
      </c>
    </row>
    <row r="41" spans="1:7" s="18" customFormat="1">
      <c r="A41" s="45" t="s">
        <v>53</v>
      </c>
      <c r="B41" s="17">
        <f>SUM(B42:B44)</f>
        <v>370751.75</v>
      </c>
      <c r="C41" s="17">
        <f>SUM(C42:C44)</f>
        <v>515000</v>
      </c>
      <c r="D41" s="17">
        <f>SUM(D42:D44)</f>
        <v>267484.93</v>
      </c>
      <c r="E41" s="34">
        <f>SUM(D41/C41*100)</f>
        <v>51.938821359223297</v>
      </c>
      <c r="F41" s="17">
        <f>SUM(F42:F44)</f>
        <v>-247515.06999999998</v>
      </c>
      <c r="G41" s="56">
        <f t="shared" si="0"/>
        <v>144248.25</v>
      </c>
    </row>
    <row r="42" spans="1:7">
      <c r="A42" s="7">
        <v>121</v>
      </c>
      <c r="B42" s="14">
        <v>297977.89</v>
      </c>
      <c r="C42" s="14">
        <v>395000</v>
      </c>
      <c r="D42" s="14">
        <v>217398.95</v>
      </c>
      <c r="E42" s="34">
        <f>SUM(D42/C42*100)</f>
        <v>55.037708860759494</v>
      </c>
      <c r="F42" s="14">
        <f t="shared" si="4"/>
        <v>-177601.05</v>
      </c>
      <c r="G42" s="56">
        <f t="shared" si="0"/>
        <v>97022.109999999986</v>
      </c>
    </row>
    <row r="43" spans="1:7">
      <c r="A43" s="7">
        <v>0</v>
      </c>
      <c r="B43" s="14"/>
      <c r="C43" s="14">
        <v>0</v>
      </c>
      <c r="D43" s="14"/>
      <c r="E43" s="34"/>
      <c r="F43" s="14">
        <f t="shared" si="4"/>
        <v>0</v>
      </c>
      <c r="G43" s="56">
        <f t="shared" si="0"/>
        <v>0</v>
      </c>
    </row>
    <row r="44" spans="1:7">
      <c r="A44" s="7">
        <v>129</v>
      </c>
      <c r="B44" s="14">
        <v>72773.86</v>
      </c>
      <c r="C44" s="14">
        <v>120000</v>
      </c>
      <c r="D44" s="14">
        <v>50085.98</v>
      </c>
      <c r="E44" s="34">
        <f>SUM(D44/C44*100)</f>
        <v>41.73831666666667</v>
      </c>
      <c r="F44" s="14">
        <f t="shared" si="4"/>
        <v>-69914.01999999999</v>
      </c>
      <c r="G44" s="56">
        <f t="shared" si="0"/>
        <v>47226.14</v>
      </c>
    </row>
    <row r="45" spans="1:7" hidden="1">
      <c r="A45" s="7" t="s">
        <v>25</v>
      </c>
      <c r="B45" s="14">
        <f>SUM(B46)</f>
        <v>0</v>
      </c>
      <c r="C45" s="14">
        <f>SUM(C46)</f>
        <v>0</v>
      </c>
      <c r="D45" s="14">
        <f>SUM(D46)</f>
        <v>0</v>
      </c>
      <c r="E45" s="34"/>
      <c r="F45" s="14">
        <f>SUM(F46)</f>
        <v>0</v>
      </c>
      <c r="G45" s="56">
        <f t="shared" si="0"/>
        <v>0</v>
      </c>
    </row>
    <row r="46" spans="1:7" hidden="1">
      <c r="A46" s="7">
        <v>226</v>
      </c>
      <c r="B46" s="14">
        <v>0</v>
      </c>
      <c r="C46" s="14">
        <v>0</v>
      </c>
      <c r="D46" s="14">
        <v>0</v>
      </c>
      <c r="E46" s="34"/>
      <c r="F46" s="14">
        <f t="shared" si="4"/>
        <v>0</v>
      </c>
      <c r="G46" s="56">
        <f t="shared" si="0"/>
        <v>0</v>
      </c>
    </row>
    <row r="47" spans="1:7" hidden="1">
      <c r="A47" s="7" t="s">
        <v>41</v>
      </c>
      <c r="B47" s="14">
        <f>SUM(B48)</f>
        <v>0</v>
      </c>
      <c r="C47" s="14">
        <f>SUM(C48)</f>
        <v>0</v>
      </c>
      <c r="D47" s="14">
        <f>SUM(D48)</f>
        <v>0</v>
      </c>
      <c r="E47" s="34"/>
      <c r="F47" s="46">
        <f>SUM(F48)</f>
        <v>0</v>
      </c>
      <c r="G47" s="56">
        <f t="shared" si="0"/>
        <v>0</v>
      </c>
    </row>
    <row r="48" spans="1:7" hidden="1">
      <c r="A48" s="7">
        <v>290</v>
      </c>
      <c r="B48" s="14">
        <v>0</v>
      </c>
      <c r="C48" s="14">
        <v>0</v>
      </c>
      <c r="D48" s="14">
        <v>0</v>
      </c>
      <c r="E48" s="34"/>
      <c r="F48" s="14">
        <f t="shared" si="4"/>
        <v>0</v>
      </c>
      <c r="G48" s="56">
        <f t="shared" si="0"/>
        <v>0</v>
      </c>
    </row>
    <row r="49" spans="1:7" s="18" customFormat="1">
      <c r="A49" s="45" t="s">
        <v>38</v>
      </c>
      <c r="B49" s="17">
        <f>B50</f>
        <v>0</v>
      </c>
      <c r="C49" s="17">
        <f>C50</f>
        <v>1000</v>
      </c>
      <c r="D49" s="17">
        <f>D50</f>
        <v>0</v>
      </c>
      <c r="E49" s="34">
        <f t="shared" ref="E49:E59" si="5">SUM(D49/C49*100)</f>
        <v>0</v>
      </c>
      <c r="F49" s="47">
        <f>SUM(F50)</f>
        <v>-1000</v>
      </c>
      <c r="G49" s="56">
        <f t="shared" si="0"/>
        <v>1000</v>
      </c>
    </row>
    <row r="50" spans="1:7">
      <c r="A50" s="7">
        <v>290</v>
      </c>
      <c r="B50" s="14">
        <v>0</v>
      </c>
      <c r="C50" s="14">
        <v>1000</v>
      </c>
      <c r="D50" s="14">
        <v>0</v>
      </c>
      <c r="E50" s="34">
        <f t="shared" si="5"/>
        <v>0</v>
      </c>
      <c r="F50" s="14">
        <f t="shared" si="4"/>
        <v>-1000</v>
      </c>
      <c r="G50" s="56">
        <f t="shared" si="0"/>
        <v>1000</v>
      </c>
    </row>
    <row r="51" spans="1:7" ht="24">
      <c r="A51" s="48" t="s">
        <v>39</v>
      </c>
      <c r="B51" s="14">
        <v>150</v>
      </c>
      <c r="C51" s="14">
        <v>150</v>
      </c>
      <c r="D51" s="14"/>
      <c r="E51" s="34">
        <f t="shared" si="5"/>
        <v>0</v>
      </c>
      <c r="F51" s="14">
        <f t="shared" si="4"/>
        <v>-150</v>
      </c>
      <c r="G51" s="56">
        <f t="shared" si="0"/>
        <v>0</v>
      </c>
    </row>
    <row r="52" spans="1:7" ht="39" customHeight="1">
      <c r="A52" s="48" t="s">
        <v>63</v>
      </c>
      <c r="B52" s="14"/>
      <c r="C52" s="14">
        <f>SUM(C53:C53)</f>
        <v>4500</v>
      </c>
      <c r="D52" s="14">
        <f>SUM(D53:D53)</f>
        <v>4500</v>
      </c>
      <c r="E52" s="34">
        <f t="shared" si="5"/>
        <v>100</v>
      </c>
      <c r="F52" s="14">
        <f>SUM(D52-C52)</f>
        <v>0</v>
      </c>
      <c r="G52" s="56"/>
    </row>
    <row r="53" spans="1:7">
      <c r="A53" s="48">
        <v>244</v>
      </c>
      <c r="B53" s="14"/>
      <c r="C53" s="14">
        <v>4500</v>
      </c>
      <c r="D53" s="14">
        <v>4500</v>
      </c>
      <c r="E53" s="34">
        <f>SUM(D53/C53*100)</f>
        <v>100</v>
      </c>
      <c r="F53" s="14">
        <f>SUM(D53-C53)</f>
        <v>0</v>
      </c>
      <c r="G53" s="56"/>
    </row>
    <row r="54" spans="1:7" ht="36">
      <c r="A54" s="48" t="s">
        <v>68</v>
      </c>
      <c r="B54" s="14"/>
      <c r="C54" s="14">
        <f>SUM(C55)</f>
        <v>50000</v>
      </c>
      <c r="D54" s="14">
        <f>SUM(D55)</f>
        <v>0</v>
      </c>
      <c r="E54" s="34">
        <f>SUM(D54/C54*100)</f>
        <v>0</v>
      </c>
      <c r="F54" s="14">
        <f>SUM(D54-C54)</f>
        <v>-50000</v>
      </c>
      <c r="G54" s="56"/>
    </row>
    <row r="55" spans="1:7">
      <c r="A55" s="48">
        <v>244</v>
      </c>
      <c r="B55" s="14"/>
      <c r="C55" s="14">
        <v>50000</v>
      </c>
      <c r="D55" s="14"/>
      <c r="E55" s="34">
        <f>SUM(D55/C55*100)</f>
        <v>0</v>
      </c>
      <c r="F55" s="14">
        <f>SUM(D55-C55)</f>
        <v>-50000</v>
      </c>
      <c r="G55" s="56"/>
    </row>
    <row r="56" spans="1:7" ht="48">
      <c r="A56" s="48" t="s">
        <v>47</v>
      </c>
      <c r="B56" s="14">
        <f>SUM(B57)</f>
        <v>15000</v>
      </c>
      <c r="C56" s="14">
        <f>SUM(C57)</f>
        <v>0</v>
      </c>
      <c r="D56" s="14">
        <f>SUM(D57)</f>
        <v>0</v>
      </c>
      <c r="E56" s="34" t="e">
        <f t="shared" si="5"/>
        <v>#DIV/0!</v>
      </c>
      <c r="F56" s="14">
        <f t="shared" si="4"/>
        <v>0</v>
      </c>
      <c r="G56" s="56">
        <f t="shared" ref="G56:G111" si="6">SUM(C56-B56)</f>
        <v>-15000</v>
      </c>
    </row>
    <row r="57" spans="1:7">
      <c r="A57" s="48">
        <v>226</v>
      </c>
      <c r="B57" s="14">
        <v>15000</v>
      </c>
      <c r="C57" s="14">
        <v>0</v>
      </c>
      <c r="D57" s="14"/>
      <c r="E57" s="34" t="e">
        <f t="shared" si="5"/>
        <v>#DIV/0!</v>
      </c>
      <c r="F57" s="14">
        <f t="shared" si="4"/>
        <v>0</v>
      </c>
      <c r="G57" s="56">
        <f t="shared" si="6"/>
        <v>-15000</v>
      </c>
    </row>
    <row r="58" spans="1:7" s="16" customFormat="1" ht="52.5" customHeight="1">
      <c r="A58" s="37" t="s">
        <v>45</v>
      </c>
      <c r="B58" s="35">
        <f>SUM(B59)</f>
        <v>5484.38</v>
      </c>
      <c r="C58" s="14">
        <f>SUM(C59)</f>
        <v>0</v>
      </c>
      <c r="D58" s="35">
        <f>SUM(D59)</f>
        <v>0</v>
      </c>
      <c r="E58" s="34" t="e">
        <f t="shared" si="5"/>
        <v>#DIV/0!</v>
      </c>
      <c r="F58" s="13">
        <f>SUM(D58-C58)</f>
        <v>0</v>
      </c>
      <c r="G58" s="56">
        <f t="shared" si="6"/>
        <v>-5484.38</v>
      </c>
    </row>
    <row r="59" spans="1:7" s="16" customFormat="1">
      <c r="A59" s="55">
        <v>1111503244226</v>
      </c>
      <c r="B59" s="35">
        <v>5484.38</v>
      </c>
      <c r="C59" s="14">
        <v>0</v>
      </c>
      <c r="D59" s="35"/>
      <c r="E59" s="34" t="e">
        <f t="shared" si="5"/>
        <v>#DIV/0!</v>
      </c>
      <c r="F59" s="13"/>
      <c r="G59" s="56">
        <f t="shared" si="6"/>
        <v>-5484.38</v>
      </c>
    </row>
    <row r="60" spans="1:7">
      <c r="A60" s="3"/>
      <c r="B60" s="14"/>
      <c r="C60" s="14"/>
      <c r="D60" s="14"/>
      <c r="E60" s="29"/>
      <c r="F60" s="22"/>
      <c r="G60" s="56">
        <f t="shared" si="6"/>
        <v>0</v>
      </c>
    </row>
    <row r="61" spans="1:7" s="16" customFormat="1" ht="24">
      <c r="A61" s="25" t="s">
        <v>54</v>
      </c>
      <c r="B61" s="26">
        <f>SUM(B62:B64)</f>
        <v>61000</v>
      </c>
      <c r="C61" s="26">
        <f>SUM(C62:C64)</f>
        <v>68600</v>
      </c>
      <c r="D61" s="26">
        <f>SUM(D62:D64)</f>
        <v>26264.15</v>
      </c>
      <c r="E61" s="32">
        <f t="shared" ref="E61:E71" si="7">SUM(D61/C61*100)</f>
        <v>38.285932944606415</v>
      </c>
      <c r="F61" s="26">
        <f>SUM(F62:F64)</f>
        <v>-42335.85</v>
      </c>
      <c r="G61" s="56">
        <f t="shared" si="6"/>
        <v>7600</v>
      </c>
    </row>
    <row r="62" spans="1:7">
      <c r="A62" s="3">
        <v>121</v>
      </c>
      <c r="B62" s="14">
        <v>44745.46</v>
      </c>
      <c r="C62" s="14">
        <v>48413.16</v>
      </c>
      <c r="D62" s="14">
        <v>20172.150000000001</v>
      </c>
      <c r="E62" s="29">
        <f t="shared" si="7"/>
        <v>41.666666666666671</v>
      </c>
      <c r="F62" s="13">
        <f>SUM(D62-C62)</f>
        <v>-28241.010000000002</v>
      </c>
      <c r="G62" s="56">
        <f t="shared" si="6"/>
        <v>3667.7000000000044</v>
      </c>
    </row>
    <row r="63" spans="1:7">
      <c r="A63" s="3">
        <v>129</v>
      </c>
      <c r="B63" s="14">
        <v>13513.13</v>
      </c>
      <c r="C63" s="14">
        <v>14620.77</v>
      </c>
      <c r="D63" s="14">
        <v>6092</v>
      </c>
      <c r="E63" s="29">
        <f t="shared" si="7"/>
        <v>41.666752161479863</v>
      </c>
      <c r="F63" s="13">
        <f>SUM(D63-C63)</f>
        <v>-8528.77</v>
      </c>
      <c r="G63" s="56">
        <f t="shared" si="6"/>
        <v>1107.6400000000012</v>
      </c>
    </row>
    <row r="64" spans="1:7">
      <c r="A64" s="3">
        <v>244</v>
      </c>
      <c r="B64" s="14">
        <v>2741.41</v>
      </c>
      <c r="C64" s="14">
        <v>5566.07</v>
      </c>
      <c r="D64" s="14"/>
      <c r="E64" s="29">
        <f t="shared" si="7"/>
        <v>0</v>
      </c>
      <c r="F64" s="13">
        <f>SUM(D64-C64)</f>
        <v>-5566.07</v>
      </c>
      <c r="G64" s="56">
        <f t="shared" si="6"/>
        <v>2824.66</v>
      </c>
    </row>
    <row r="65" spans="1:7" s="16" customFormat="1">
      <c r="A65" s="25" t="s">
        <v>15</v>
      </c>
      <c r="B65" s="26">
        <f>SUM(B66+B69)</f>
        <v>90295.95</v>
      </c>
      <c r="C65" s="26">
        <f>SUM(C66+C69)</f>
        <v>115000</v>
      </c>
      <c r="D65" s="26">
        <f>SUM(D66+D69)</f>
        <v>55374</v>
      </c>
      <c r="E65" s="32">
        <f t="shared" si="7"/>
        <v>48.151304347826084</v>
      </c>
      <c r="F65" s="26">
        <f>F66+F69</f>
        <v>-59626</v>
      </c>
      <c r="G65" s="56">
        <f t="shared" si="6"/>
        <v>24704.050000000003</v>
      </c>
    </row>
    <row r="66" spans="1:7" s="18" customFormat="1" ht="24">
      <c r="A66" s="6" t="s">
        <v>55</v>
      </c>
      <c r="B66" s="17">
        <f>SUM(B67:B68)</f>
        <v>35420</v>
      </c>
      <c r="C66" s="17">
        <f>SUM(C67:C68)</f>
        <v>40000</v>
      </c>
      <c r="D66" s="17">
        <f>SUM(D67:D68)</f>
        <v>31775</v>
      </c>
      <c r="E66" s="29">
        <f t="shared" si="7"/>
        <v>79.4375</v>
      </c>
      <c r="F66" s="17">
        <f>SUM(F67:F68)</f>
        <v>-8225</v>
      </c>
      <c r="G66" s="56">
        <f t="shared" si="6"/>
        <v>4580</v>
      </c>
    </row>
    <row r="67" spans="1:7">
      <c r="A67" s="3">
        <v>244</v>
      </c>
      <c r="B67" s="14">
        <v>25420</v>
      </c>
      <c r="C67" s="14">
        <v>40000</v>
      </c>
      <c r="D67" s="14">
        <v>31775</v>
      </c>
      <c r="E67" s="29">
        <f t="shared" si="7"/>
        <v>79.4375</v>
      </c>
      <c r="F67" s="13">
        <f>SUM(D67-C67)</f>
        <v>-8225</v>
      </c>
      <c r="G67" s="56">
        <f t="shared" si="6"/>
        <v>14580</v>
      </c>
    </row>
    <row r="68" spans="1:7">
      <c r="A68" s="3">
        <v>244</v>
      </c>
      <c r="B68" s="14">
        <v>10000</v>
      </c>
      <c r="C68" s="14">
        <v>0</v>
      </c>
      <c r="D68" s="14"/>
      <c r="E68" s="29" t="e">
        <f t="shared" si="7"/>
        <v>#DIV/0!</v>
      </c>
      <c r="F68" s="13">
        <f>SUM(D68-C68)</f>
        <v>0</v>
      </c>
      <c r="G68" s="56">
        <f t="shared" si="6"/>
        <v>-10000</v>
      </c>
    </row>
    <row r="69" spans="1:7" ht="36">
      <c r="A69" s="38" t="s">
        <v>56</v>
      </c>
      <c r="B69" s="14">
        <f>SUM(B70:B71)</f>
        <v>54875.95</v>
      </c>
      <c r="C69" s="14">
        <f>SUM(C70:C71)</f>
        <v>75000</v>
      </c>
      <c r="D69" s="14">
        <f>SUM(D70:D71)</f>
        <v>23599</v>
      </c>
      <c r="E69" s="29">
        <f t="shared" si="7"/>
        <v>31.465333333333334</v>
      </c>
      <c r="F69" s="13">
        <f>SUM(F70:F71)</f>
        <v>-51401</v>
      </c>
      <c r="G69" s="56">
        <f t="shared" si="6"/>
        <v>20124.050000000003</v>
      </c>
    </row>
    <row r="70" spans="1:7">
      <c r="A70" s="3">
        <v>244</v>
      </c>
      <c r="B70" s="14">
        <v>46995.95</v>
      </c>
      <c r="C70" s="14">
        <v>51800</v>
      </c>
      <c r="D70" s="14">
        <v>23599</v>
      </c>
      <c r="E70" s="29">
        <f t="shared" si="7"/>
        <v>45.557915057915061</v>
      </c>
      <c r="F70" s="13">
        <f>SUM(D70-C70)</f>
        <v>-28201</v>
      </c>
      <c r="G70" s="56">
        <f t="shared" si="6"/>
        <v>4804.0500000000029</v>
      </c>
    </row>
    <row r="71" spans="1:7">
      <c r="A71" s="3">
        <v>244</v>
      </c>
      <c r="B71" s="14">
        <v>7880</v>
      </c>
      <c r="C71" s="14">
        <v>23200</v>
      </c>
      <c r="D71" s="14"/>
      <c r="E71" s="29">
        <f t="shared" si="7"/>
        <v>0</v>
      </c>
      <c r="F71" s="13">
        <f>SUM(D71-C71)</f>
        <v>-23200</v>
      </c>
      <c r="G71" s="56">
        <f t="shared" si="6"/>
        <v>15320</v>
      </c>
    </row>
    <row r="72" spans="1:7" s="16" customFormat="1">
      <c r="A72" s="25" t="s">
        <v>20</v>
      </c>
      <c r="B72" s="26">
        <f>B73</f>
        <v>299013</v>
      </c>
      <c r="C72" s="26">
        <f>C73</f>
        <v>376057</v>
      </c>
      <c r="D72" s="26">
        <f>D73</f>
        <v>0</v>
      </c>
      <c r="E72" s="32">
        <f>SUM(D72/C72*100)</f>
        <v>0</v>
      </c>
      <c r="F72" s="26">
        <f>F73</f>
        <v>-376057</v>
      </c>
      <c r="G72" s="56">
        <f t="shared" si="6"/>
        <v>77044</v>
      </c>
    </row>
    <row r="73" spans="1:7" s="18" customFormat="1" ht="24">
      <c r="A73" s="6" t="s">
        <v>57</v>
      </c>
      <c r="B73" s="17">
        <f>SUM(B74:B76)</f>
        <v>299013</v>
      </c>
      <c r="C73" s="17">
        <f>SUM(C74:C76)</f>
        <v>376057</v>
      </c>
      <c r="D73" s="17">
        <f>SUM(D74:D76)</f>
        <v>0</v>
      </c>
      <c r="E73" s="29">
        <f>SUM(D73/C73*100)</f>
        <v>0</v>
      </c>
      <c r="F73" s="17">
        <f>SUM(F74:F76)</f>
        <v>-376057</v>
      </c>
      <c r="G73" s="56">
        <f t="shared" si="6"/>
        <v>77044</v>
      </c>
    </row>
    <row r="74" spans="1:7">
      <c r="A74" s="3">
        <v>244</v>
      </c>
      <c r="B74" s="14">
        <v>299013</v>
      </c>
      <c r="C74" s="14">
        <v>376057</v>
      </c>
      <c r="D74" s="14">
        <v>0</v>
      </c>
      <c r="E74" s="29">
        <f>SUM(D74/C74*100)</f>
        <v>0</v>
      </c>
      <c r="F74" s="13">
        <f>SUM(D74-C74)</f>
        <v>-376057</v>
      </c>
      <c r="G74" s="56">
        <f t="shared" si="6"/>
        <v>77044</v>
      </c>
    </row>
    <row r="75" spans="1:7">
      <c r="A75" s="3"/>
      <c r="B75" s="14">
        <v>0</v>
      </c>
      <c r="C75" s="14">
        <v>0</v>
      </c>
      <c r="D75" s="14">
        <v>0</v>
      </c>
      <c r="E75" s="29"/>
      <c r="F75" s="13">
        <f>SUM(D75-C75)</f>
        <v>0</v>
      </c>
      <c r="G75" s="56">
        <f t="shared" si="6"/>
        <v>0</v>
      </c>
    </row>
    <row r="76" spans="1:7">
      <c r="A76" s="3"/>
      <c r="B76" s="14">
        <v>0</v>
      </c>
      <c r="C76" s="14">
        <v>0</v>
      </c>
      <c r="D76" s="14">
        <v>0</v>
      </c>
      <c r="E76" s="29"/>
      <c r="F76" s="13">
        <f>SUM(D76-C76)</f>
        <v>0</v>
      </c>
      <c r="G76" s="56">
        <f t="shared" si="6"/>
        <v>0</v>
      </c>
    </row>
    <row r="77" spans="1:7" s="16" customFormat="1">
      <c r="A77" s="25" t="s">
        <v>16</v>
      </c>
      <c r="B77" s="26">
        <f>B82+B78</f>
        <v>1003177.16</v>
      </c>
      <c r="C77" s="26">
        <f>C82+C78</f>
        <v>981434.06</v>
      </c>
      <c r="D77" s="26">
        <f>D82+D78</f>
        <v>136264.1</v>
      </c>
      <c r="E77" s="32">
        <f>SUM(D77/C77*100)</f>
        <v>13.88418290679661</v>
      </c>
      <c r="F77" s="26">
        <f>F82+F78</f>
        <v>-457735.9</v>
      </c>
      <c r="G77" s="56">
        <f t="shared" si="6"/>
        <v>-21743.099999999977</v>
      </c>
    </row>
    <row r="78" spans="1:7" s="16" customFormat="1">
      <c r="A78" s="36" t="s">
        <v>35</v>
      </c>
      <c r="B78" s="9">
        <f>SUM(B79)</f>
        <v>0</v>
      </c>
      <c r="C78" s="9">
        <f>SUM(C79)</f>
        <v>0</v>
      </c>
      <c r="D78" s="9">
        <f>SUM(D79)</f>
        <v>0</v>
      </c>
      <c r="E78" s="34"/>
      <c r="F78" s="13">
        <f>SUM(D78-C78)</f>
        <v>0</v>
      </c>
      <c r="G78" s="56">
        <f t="shared" si="6"/>
        <v>0</v>
      </c>
    </row>
    <row r="79" spans="1:7" s="16" customFormat="1">
      <c r="A79" s="37" t="s">
        <v>36</v>
      </c>
      <c r="B79" s="35">
        <f>SUM(B80:B81)</f>
        <v>0</v>
      </c>
      <c r="C79" s="14">
        <f>SUM(C80:C81)</f>
        <v>0</v>
      </c>
      <c r="D79" s="35">
        <f>SUM(D80:D81)</f>
        <v>0</v>
      </c>
      <c r="E79" s="34"/>
      <c r="F79" s="13">
        <f>SUM(D79-C79)</f>
        <v>0</v>
      </c>
      <c r="G79" s="56">
        <f t="shared" si="6"/>
        <v>0</v>
      </c>
    </row>
    <row r="80" spans="1:7" s="16" customFormat="1">
      <c r="A80" s="37">
        <v>226</v>
      </c>
      <c r="B80" s="35">
        <v>0</v>
      </c>
      <c r="C80" s="14">
        <v>0</v>
      </c>
      <c r="D80" s="35">
        <v>0</v>
      </c>
      <c r="E80" s="34"/>
      <c r="F80" s="13">
        <f>SUM(D80-C80)</f>
        <v>0</v>
      </c>
      <c r="G80" s="56">
        <f t="shared" si="6"/>
        <v>0</v>
      </c>
    </row>
    <row r="81" spans="1:7" s="16" customFormat="1">
      <c r="A81" s="37">
        <v>310</v>
      </c>
      <c r="B81" s="35">
        <v>0</v>
      </c>
      <c r="C81" s="14">
        <v>0</v>
      </c>
      <c r="D81" s="35">
        <v>0</v>
      </c>
      <c r="E81" s="34"/>
      <c r="F81" s="13">
        <f>SUM(D81-C81)</f>
        <v>0</v>
      </c>
      <c r="G81" s="56">
        <f t="shared" si="6"/>
        <v>0</v>
      </c>
    </row>
    <row r="82" spans="1:7" s="12" customFormat="1">
      <c r="A82" s="4" t="s">
        <v>13</v>
      </c>
      <c r="B82" s="8">
        <f>B83+B92+B88+B96+B100</f>
        <v>1003177.16</v>
      </c>
      <c r="C82" s="8">
        <f>C83+C92+C88+C96+C100+C102+C104</f>
        <v>981434.06</v>
      </c>
      <c r="D82" s="8">
        <f>D83+D92+D88+D96+D100+D102+D104</f>
        <v>136264.1</v>
      </c>
      <c r="E82" s="29">
        <f>SUM(D82/C82*100)</f>
        <v>13.88418290679661</v>
      </c>
      <c r="F82" s="8">
        <f>F83+F92+F88+F96+F100</f>
        <v>-457735.9</v>
      </c>
      <c r="G82" s="56">
        <f t="shared" si="6"/>
        <v>-21743.099999999977</v>
      </c>
    </row>
    <row r="83" spans="1:7" s="18" customFormat="1">
      <c r="A83" s="6" t="s">
        <v>58</v>
      </c>
      <c r="B83" s="17">
        <f>SUM(B84:B87)</f>
        <v>347994.42</v>
      </c>
      <c r="C83" s="17">
        <f>SUM(C84:C87)</f>
        <v>242000</v>
      </c>
      <c r="D83" s="17">
        <f>SUM(D84:D87)</f>
        <v>105940.28</v>
      </c>
      <c r="E83" s="29">
        <f>SUM(D83/C83*100)</f>
        <v>43.776975206611567</v>
      </c>
      <c r="F83" s="43">
        <f>SUM(F84:F85)</f>
        <v>-136059.72</v>
      </c>
      <c r="G83" s="56">
        <f t="shared" si="6"/>
        <v>-105994.41999999998</v>
      </c>
    </row>
    <row r="84" spans="1:7">
      <c r="A84" s="3">
        <v>244</v>
      </c>
      <c r="B84" s="14">
        <v>94216.33</v>
      </c>
      <c r="C84" s="14">
        <v>242000</v>
      </c>
      <c r="D84" s="14">
        <v>105940.28</v>
      </c>
      <c r="E84" s="29">
        <f>SUM(D84/C84*100)</f>
        <v>43.776975206611567</v>
      </c>
      <c r="F84" s="13">
        <f>SUM(D84-C84)</f>
        <v>-136059.72</v>
      </c>
      <c r="G84" s="56">
        <f t="shared" si="6"/>
        <v>147783.66999999998</v>
      </c>
    </row>
    <row r="85" spans="1:7">
      <c r="A85" s="3"/>
      <c r="B85" s="14">
        <v>128060.09</v>
      </c>
      <c r="C85" s="14">
        <v>0</v>
      </c>
      <c r="D85" s="14"/>
      <c r="E85" s="29" t="e">
        <f>SUM(D85/C85*100)</f>
        <v>#DIV/0!</v>
      </c>
      <c r="F85" s="13">
        <f>SUM(D85-C85)</f>
        <v>0</v>
      </c>
      <c r="G85" s="56">
        <f t="shared" si="6"/>
        <v>-128060.09</v>
      </c>
    </row>
    <row r="86" spans="1:7">
      <c r="A86" s="3"/>
      <c r="B86" s="14">
        <v>760</v>
      </c>
      <c r="C86" s="14">
        <v>0</v>
      </c>
      <c r="D86" s="14"/>
      <c r="E86" s="29"/>
      <c r="F86" s="13">
        <f>SUM(D86-C86)</f>
        <v>0</v>
      </c>
      <c r="G86" s="56">
        <f t="shared" si="6"/>
        <v>-760</v>
      </c>
    </row>
    <row r="87" spans="1:7">
      <c r="A87" s="3"/>
      <c r="B87" s="14">
        <v>124958</v>
      </c>
      <c r="C87" s="14">
        <v>0</v>
      </c>
      <c r="D87" s="14"/>
      <c r="E87" s="29"/>
      <c r="F87" s="13">
        <f>SUM(D87-C87)</f>
        <v>0</v>
      </c>
      <c r="G87" s="56">
        <f t="shared" si="6"/>
        <v>-124958</v>
      </c>
    </row>
    <row r="88" spans="1:7" ht="27.75" customHeight="1">
      <c r="A88" s="38" t="s">
        <v>59</v>
      </c>
      <c r="B88" s="14">
        <f>SUM(B89:B91)</f>
        <v>106204.08</v>
      </c>
      <c r="C88" s="14">
        <f>SUM(C89:C91)</f>
        <v>30000</v>
      </c>
      <c r="D88" s="14">
        <f>SUM(D89:D91)</f>
        <v>0</v>
      </c>
      <c r="E88" s="29">
        <f>SUM(D88/C88*100)</f>
        <v>0</v>
      </c>
      <c r="F88" s="13">
        <f>SUM(F89)</f>
        <v>-30000</v>
      </c>
      <c r="G88" s="56">
        <f t="shared" si="6"/>
        <v>-76204.08</v>
      </c>
    </row>
    <row r="89" spans="1:7" ht="14.25" customHeight="1">
      <c r="A89" s="3">
        <v>225</v>
      </c>
      <c r="B89" s="14">
        <v>106204.08</v>
      </c>
      <c r="C89" s="14">
        <v>30000</v>
      </c>
      <c r="D89" s="14"/>
      <c r="E89" s="29">
        <f>SUM(D89/C89*100)</f>
        <v>0</v>
      </c>
      <c r="F89" s="13">
        <f>SUM(D89-C89)</f>
        <v>-30000</v>
      </c>
      <c r="G89" s="56">
        <f t="shared" si="6"/>
        <v>-76204.08</v>
      </c>
    </row>
    <row r="90" spans="1:7">
      <c r="A90" s="3"/>
      <c r="B90" s="14"/>
      <c r="C90" s="14"/>
      <c r="D90" s="14"/>
      <c r="E90" s="29"/>
      <c r="F90" s="22"/>
      <c r="G90" s="56">
        <f t="shared" si="6"/>
        <v>0</v>
      </c>
    </row>
    <row r="91" spans="1:7">
      <c r="A91" s="3"/>
      <c r="B91" s="14"/>
      <c r="C91" s="14"/>
      <c r="D91" s="14"/>
      <c r="E91" s="29"/>
      <c r="F91" s="22"/>
      <c r="G91" s="56">
        <f t="shared" si="6"/>
        <v>0</v>
      </c>
    </row>
    <row r="92" spans="1:7" s="18" customFormat="1">
      <c r="A92" s="6"/>
      <c r="B92" s="43">
        <f>SUM(B93)</f>
        <v>391585.14</v>
      </c>
      <c r="C92" s="43">
        <f>SUM(C93)</f>
        <v>0</v>
      </c>
      <c r="D92" s="43">
        <f>SUM(D93)</f>
        <v>0</v>
      </c>
      <c r="E92" s="29" t="e">
        <f t="shared" ref="E92:E97" si="8">SUM(D92/C92*100)</f>
        <v>#DIV/0!</v>
      </c>
      <c r="F92" s="43">
        <f>SUM(F93)</f>
        <v>0</v>
      </c>
      <c r="G92" s="56">
        <f t="shared" si="6"/>
        <v>-391585.14</v>
      </c>
    </row>
    <row r="93" spans="1:7" ht="23.25" customHeight="1">
      <c r="A93" s="6" t="s">
        <v>43</v>
      </c>
      <c r="B93" s="14">
        <f>SUM(B94:B95)</f>
        <v>391585.14</v>
      </c>
      <c r="C93" s="14">
        <f>SUM(C94:C95)</f>
        <v>0</v>
      </c>
      <c r="D93" s="14">
        <f>SUM(D94:D95)</f>
        <v>0</v>
      </c>
      <c r="E93" s="29" t="e">
        <f t="shared" si="8"/>
        <v>#DIV/0!</v>
      </c>
      <c r="F93" s="13">
        <f>SUM(D93-C93)</f>
        <v>0</v>
      </c>
      <c r="G93" s="56">
        <f t="shared" si="6"/>
        <v>-391585.14</v>
      </c>
    </row>
    <row r="94" spans="1:7" ht="15.75" customHeight="1">
      <c r="A94" s="3">
        <v>226</v>
      </c>
      <c r="B94" s="14">
        <v>343405.14</v>
      </c>
      <c r="C94" s="14">
        <v>0</v>
      </c>
      <c r="D94" s="14"/>
      <c r="E94" s="29" t="e">
        <f t="shared" si="8"/>
        <v>#DIV/0!</v>
      </c>
      <c r="F94" s="13">
        <f>SUM(D94-C94)</f>
        <v>0</v>
      </c>
      <c r="G94" s="56">
        <f t="shared" si="6"/>
        <v>-343405.14</v>
      </c>
    </row>
    <row r="95" spans="1:7" ht="15.75" customHeight="1">
      <c r="A95" s="3">
        <v>340</v>
      </c>
      <c r="B95" s="14">
        <v>48180</v>
      </c>
      <c r="C95" s="14">
        <v>0</v>
      </c>
      <c r="D95" s="14"/>
      <c r="E95" s="29" t="e">
        <f t="shared" si="8"/>
        <v>#DIV/0!</v>
      </c>
      <c r="F95" s="13">
        <f>SUM(D95-C95)</f>
        <v>0</v>
      </c>
      <c r="G95" s="56">
        <f t="shared" si="6"/>
        <v>-48180</v>
      </c>
    </row>
    <row r="96" spans="1:7" ht="25.5" customHeight="1">
      <c r="A96" s="3" t="s">
        <v>60</v>
      </c>
      <c r="B96" s="14">
        <f>SUM(B97)</f>
        <v>157393.51999999999</v>
      </c>
      <c r="C96" s="14">
        <f>SUM(C97)</f>
        <v>81000</v>
      </c>
      <c r="D96" s="14">
        <f>SUM(D97)</f>
        <v>26999.759999999998</v>
      </c>
      <c r="E96" s="29">
        <f t="shared" si="8"/>
        <v>33.33303703703703</v>
      </c>
      <c r="F96" s="13">
        <f>SUM(F97:F99)</f>
        <v>-54000.240000000005</v>
      </c>
      <c r="G96" s="56">
        <f t="shared" si="6"/>
        <v>-76393.51999999999</v>
      </c>
    </row>
    <row r="97" spans="1:7" ht="15" customHeight="1">
      <c r="A97" s="3">
        <v>244</v>
      </c>
      <c r="B97" s="14">
        <v>157393.51999999999</v>
      </c>
      <c r="C97" s="14">
        <v>81000</v>
      </c>
      <c r="D97" s="14">
        <v>26999.759999999998</v>
      </c>
      <c r="E97" s="29">
        <f t="shared" si="8"/>
        <v>33.33303703703703</v>
      </c>
      <c r="F97" s="13">
        <f t="shared" ref="F97:F105" si="9">SUM(D97-C97)</f>
        <v>-54000.240000000005</v>
      </c>
      <c r="G97" s="56">
        <f t="shared" si="6"/>
        <v>-76393.51999999999</v>
      </c>
    </row>
    <row r="98" spans="1:7">
      <c r="A98" s="3"/>
      <c r="B98" s="14">
        <v>0</v>
      </c>
      <c r="C98" s="14">
        <v>0</v>
      </c>
      <c r="D98" s="14">
        <v>0</v>
      </c>
      <c r="E98" s="29"/>
      <c r="F98" s="13">
        <f t="shared" si="9"/>
        <v>0</v>
      </c>
      <c r="G98" s="56">
        <f t="shared" si="6"/>
        <v>0</v>
      </c>
    </row>
    <row r="99" spans="1:7">
      <c r="A99" s="3"/>
      <c r="B99" s="14">
        <v>0</v>
      </c>
      <c r="C99" s="14">
        <v>0</v>
      </c>
      <c r="D99" s="14">
        <v>0</v>
      </c>
      <c r="E99" s="29"/>
      <c r="F99" s="13">
        <f t="shared" si="9"/>
        <v>0</v>
      </c>
      <c r="G99" s="56">
        <f t="shared" si="6"/>
        <v>0</v>
      </c>
    </row>
    <row r="100" spans="1:7">
      <c r="A100" s="3" t="s">
        <v>61</v>
      </c>
      <c r="B100" s="14">
        <f>SUM(B101)</f>
        <v>0</v>
      </c>
      <c r="C100" s="14">
        <f>SUM(C101)</f>
        <v>241000</v>
      </c>
      <c r="D100" s="14">
        <f>SUM(D101)</f>
        <v>3324.06</v>
      </c>
      <c r="E100" s="29">
        <f t="shared" ref="E100:E109" si="10">SUM(D100/C100*100)</f>
        <v>1.3792780082987552</v>
      </c>
      <c r="F100" s="13">
        <f t="shared" si="9"/>
        <v>-237675.94</v>
      </c>
      <c r="G100" s="56">
        <f t="shared" si="6"/>
        <v>241000</v>
      </c>
    </row>
    <row r="101" spans="1:7">
      <c r="A101" s="3">
        <v>244</v>
      </c>
      <c r="B101" s="14"/>
      <c r="C101" s="14">
        <v>241000</v>
      </c>
      <c r="D101" s="14">
        <v>3324.06</v>
      </c>
      <c r="E101" s="29">
        <f t="shared" si="10"/>
        <v>1.3792780082987552</v>
      </c>
      <c r="F101" s="13">
        <f t="shared" si="9"/>
        <v>-237675.94</v>
      </c>
      <c r="G101" s="56">
        <f t="shared" si="6"/>
        <v>241000</v>
      </c>
    </row>
    <row r="102" spans="1:7">
      <c r="A102" s="3" t="s">
        <v>69</v>
      </c>
      <c r="B102" s="14"/>
      <c r="C102" s="14">
        <f>SUM(C103)</f>
        <v>367434.06</v>
      </c>
      <c r="D102" s="14">
        <f>SUM(D103)</f>
        <v>0</v>
      </c>
      <c r="E102" s="29">
        <f t="shared" si="10"/>
        <v>0</v>
      </c>
      <c r="F102" s="13">
        <f t="shared" si="9"/>
        <v>-367434.06</v>
      </c>
      <c r="G102" s="56"/>
    </row>
    <row r="103" spans="1:7">
      <c r="A103" s="3">
        <v>244</v>
      </c>
      <c r="B103" s="14"/>
      <c r="C103" s="14">
        <v>367434.06</v>
      </c>
      <c r="D103" s="14"/>
      <c r="E103" s="29">
        <f t="shared" si="10"/>
        <v>0</v>
      </c>
      <c r="F103" s="13">
        <f t="shared" si="9"/>
        <v>-367434.06</v>
      </c>
      <c r="G103" s="56"/>
    </row>
    <row r="104" spans="1:7">
      <c r="A104" s="3" t="s">
        <v>70</v>
      </c>
      <c r="B104" s="14"/>
      <c r="C104" s="14">
        <f>SUM(C105)</f>
        <v>20000</v>
      </c>
      <c r="D104" s="14">
        <f>SUM(D105)</f>
        <v>0</v>
      </c>
      <c r="E104" s="29">
        <f t="shared" si="10"/>
        <v>0</v>
      </c>
      <c r="F104" s="13">
        <f t="shared" si="9"/>
        <v>-20000</v>
      </c>
      <c r="G104" s="56"/>
    </row>
    <row r="105" spans="1:7">
      <c r="A105" s="3">
        <v>244</v>
      </c>
      <c r="B105" s="14"/>
      <c r="C105" s="14">
        <v>20000</v>
      </c>
      <c r="D105" s="14"/>
      <c r="E105" s="29">
        <f t="shared" si="10"/>
        <v>0</v>
      </c>
      <c r="F105" s="13">
        <f t="shared" si="9"/>
        <v>-20000</v>
      </c>
      <c r="G105" s="56"/>
    </row>
    <row r="106" spans="1:7" s="16" customFormat="1" ht="15" customHeight="1">
      <c r="A106" s="25" t="s">
        <v>17</v>
      </c>
      <c r="B106" s="26">
        <f t="shared" ref="B106:D107" si="11">B107</f>
        <v>26600</v>
      </c>
      <c r="C106" s="26">
        <f t="shared" si="11"/>
        <v>26800</v>
      </c>
      <c r="D106" s="26">
        <f t="shared" si="11"/>
        <v>6700</v>
      </c>
      <c r="E106" s="32">
        <f t="shared" si="10"/>
        <v>25</v>
      </c>
      <c r="F106" s="26">
        <f>SUM(F107)</f>
        <v>-20100</v>
      </c>
      <c r="G106" s="56">
        <f t="shared" si="6"/>
        <v>200</v>
      </c>
    </row>
    <row r="107" spans="1:7" s="18" customFormat="1" ht="36" customHeight="1">
      <c r="A107" s="6" t="s">
        <v>40</v>
      </c>
      <c r="B107" s="17">
        <f t="shared" si="11"/>
        <v>26600</v>
      </c>
      <c r="C107" s="17">
        <f t="shared" si="11"/>
        <v>26800</v>
      </c>
      <c r="D107" s="17">
        <f t="shared" si="11"/>
        <v>6700</v>
      </c>
      <c r="E107" s="29">
        <f t="shared" si="10"/>
        <v>25</v>
      </c>
      <c r="F107" s="43">
        <f>SUM(F108)</f>
        <v>-20100</v>
      </c>
      <c r="G107" s="56">
        <f t="shared" si="6"/>
        <v>200</v>
      </c>
    </row>
    <row r="108" spans="1:7">
      <c r="A108" s="3">
        <v>540</v>
      </c>
      <c r="B108" s="14">
        <v>26600</v>
      </c>
      <c r="C108" s="14">
        <v>26800</v>
      </c>
      <c r="D108" s="14">
        <v>6700</v>
      </c>
      <c r="E108" s="29">
        <f t="shared" si="10"/>
        <v>25</v>
      </c>
      <c r="F108" s="13">
        <f>SUM(D108-C108)</f>
        <v>-20100</v>
      </c>
      <c r="G108" s="56">
        <f t="shared" si="6"/>
        <v>200</v>
      </c>
    </row>
    <row r="109" spans="1:7" s="16" customFormat="1">
      <c r="A109" s="25" t="s">
        <v>5</v>
      </c>
      <c r="B109" s="26">
        <f>SUM(B106+B77+B72+B65+B61+B30)</f>
        <v>3097506.76</v>
      </c>
      <c r="C109" s="26">
        <f>SUM(C106+C77+C72+C65+C61+C30)</f>
        <v>3182441.06</v>
      </c>
      <c r="D109" s="26">
        <f>SUM(D106+D77+D72+D65+D61+D30)</f>
        <v>961409.97</v>
      </c>
      <c r="E109" s="32">
        <f t="shared" si="10"/>
        <v>30.209827986570787</v>
      </c>
      <c r="F109" s="44">
        <f>SUM(F30+F61+F65+F72+F77+F106)</f>
        <v>-1833597.0299999998</v>
      </c>
      <c r="G109" s="56">
        <f t="shared" si="6"/>
        <v>84934.300000000279</v>
      </c>
    </row>
    <row r="110" spans="1:7">
      <c r="A110" s="3" t="s">
        <v>2</v>
      </c>
      <c r="B110" s="14">
        <f>B28-B109</f>
        <v>-419382.46999999974</v>
      </c>
      <c r="C110" s="14">
        <f>SUM(C109-C3)</f>
        <v>318400.06000000006</v>
      </c>
      <c r="D110" s="14">
        <f>SUM(D109-D3)</f>
        <v>-455304.43999999994</v>
      </c>
      <c r="E110" s="30"/>
      <c r="F110" s="22"/>
      <c r="G110" s="56">
        <f t="shared" si="6"/>
        <v>737782.5299999998</v>
      </c>
    </row>
    <row r="111" spans="1:7">
      <c r="A111" s="3" t="s">
        <v>24</v>
      </c>
      <c r="B111" s="13">
        <f>SUM(B4-B16)*5%</f>
        <v>77233.714499999987</v>
      </c>
      <c r="C111" s="13">
        <f>SUM(C4*5%)</f>
        <v>57512.850000000006</v>
      </c>
      <c r="D111" s="13">
        <f>SUM(D4-D16)*5%</f>
        <v>38151.970499999996</v>
      </c>
      <c r="E111" s="30"/>
      <c r="F111" s="22"/>
      <c r="G111" s="56">
        <f t="shared" si="6"/>
        <v>-19720.864499999981</v>
      </c>
    </row>
    <row r="112" spans="1:7">
      <c r="A112" s="1"/>
      <c r="B112" s="10"/>
      <c r="C112" s="52"/>
    </row>
    <row r="113" spans="1:4">
      <c r="A113" s="1" t="s">
        <v>46</v>
      </c>
      <c r="B113" s="49">
        <v>514245.63</v>
      </c>
      <c r="C113" s="53"/>
      <c r="D113" s="49">
        <f>SUM(B113+D3-D109)</f>
        <v>969550.07000000007</v>
      </c>
    </row>
    <row r="114" spans="1:4">
      <c r="A114" s="1"/>
      <c r="B114" s="1"/>
      <c r="C114" s="54"/>
    </row>
    <row r="115" spans="1:4">
      <c r="A115" s="1"/>
      <c r="B115" s="1"/>
      <c r="C115" s="54"/>
    </row>
    <row r="116" spans="1:4">
      <c r="A116" s="1"/>
      <c r="B116" s="1"/>
      <c r="C116" s="54"/>
    </row>
    <row r="117" spans="1:4">
      <c r="A117" s="1"/>
      <c r="B117" s="1"/>
      <c r="C117" s="54"/>
    </row>
    <row r="118" spans="1:4">
      <c r="A118" s="1"/>
      <c r="B118" s="1"/>
      <c r="C118" s="54"/>
    </row>
    <row r="119" spans="1:4">
      <c r="A119" s="1"/>
      <c r="B119" s="1"/>
      <c r="C119" s="54"/>
    </row>
    <row r="120" spans="1:4">
      <c r="A120" s="1"/>
      <c r="B120" s="1"/>
      <c r="C120" s="54"/>
    </row>
    <row r="121" spans="1:4">
      <c r="A121" s="1"/>
      <c r="B121" s="1"/>
      <c r="C121" s="54"/>
    </row>
    <row r="122" spans="1:4">
      <c r="A122" s="1"/>
      <c r="B122" s="1"/>
      <c r="C122" s="54"/>
    </row>
    <row r="123" spans="1:4">
      <c r="A123" s="1"/>
      <c r="B123" s="1"/>
      <c r="C123" s="54"/>
    </row>
    <row r="124" spans="1:4">
      <c r="A124" s="1"/>
      <c r="B124" s="1"/>
      <c r="C124" s="54"/>
    </row>
    <row r="125" spans="1:4">
      <c r="A125" s="1"/>
      <c r="B125" s="1"/>
      <c r="C125" s="54"/>
    </row>
    <row r="126" spans="1:4">
      <c r="A126" s="1"/>
      <c r="B126" s="1"/>
      <c r="C126" s="54"/>
    </row>
    <row r="127" spans="1:4">
      <c r="A127" s="1"/>
      <c r="B127" s="1"/>
      <c r="C127" s="54"/>
    </row>
    <row r="128" spans="1:4">
      <c r="A128" s="1"/>
      <c r="B128" s="1"/>
      <c r="C128" s="54"/>
    </row>
    <row r="129" spans="1:3">
      <c r="A129" s="1"/>
      <c r="B129" s="1"/>
      <c r="C129" s="54"/>
    </row>
    <row r="130" spans="1:3">
      <c r="A130" s="1"/>
      <c r="B130" s="1"/>
      <c r="C130" s="54"/>
    </row>
    <row r="131" spans="1:3">
      <c r="A131" s="1"/>
      <c r="B131" s="1"/>
      <c r="C131" s="54"/>
    </row>
    <row r="132" spans="1:3">
      <c r="A132" s="1"/>
      <c r="B132" s="1"/>
      <c r="C132" s="54"/>
    </row>
    <row r="133" spans="1:3">
      <c r="A133" s="1"/>
      <c r="B133" s="1"/>
      <c r="C133" s="54"/>
    </row>
    <row r="134" spans="1:3">
      <c r="A134" s="1"/>
      <c r="B134" s="1"/>
      <c r="C134" s="54"/>
    </row>
    <row r="135" spans="1:3">
      <c r="A135" s="1"/>
      <c r="B135" s="1"/>
      <c r="C135" s="54"/>
    </row>
    <row r="136" spans="1:3">
      <c r="A136" s="1"/>
      <c r="B136" s="1"/>
      <c r="C136" s="54"/>
    </row>
    <row r="137" spans="1:3">
      <c r="A137" s="1"/>
      <c r="B137" s="1"/>
      <c r="C137" s="54"/>
    </row>
    <row r="138" spans="1:3">
      <c r="A138" s="1"/>
      <c r="B138" s="1"/>
      <c r="C138" s="54"/>
    </row>
    <row r="139" spans="1:3">
      <c r="A139" s="1"/>
      <c r="B139" s="1"/>
      <c r="C139" s="54"/>
    </row>
    <row r="140" spans="1:3">
      <c r="A140" s="1"/>
      <c r="B140" s="1"/>
      <c r="C140" s="54"/>
    </row>
    <row r="141" spans="1:3">
      <c r="A141" s="1"/>
      <c r="B141" s="1"/>
      <c r="C141" s="54"/>
    </row>
    <row r="142" spans="1:3">
      <c r="A142" s="1"/>
      <c r="B142" s="1"/>
      <c r="C142" s="54"/>
    </row>
    <row r="143" spans="1:3">
      <c r="A143" s="1"/>
      <c r="B143" s="1"/>
      <c r="C143" s="54"/>
    </row>
    <row r="144" spans="1:3">
      <c r="A144" s="1"/>
      <c r="B144" s="1"/>
      <c r="C144" s="54"/>
    </row>
    <row r="145" spans="1:3">
      <c r="A145" s="1"/>
      <c r="B145" s="1"/>
      <c r="C145" s="54"/>
    </row>
    <row r="146" spans="1:3">
      <c r="A146" s="1"/>
      <c r="B146" s="1"/>
      <c r="C146" s="54"/>
    </row>
    <row r="147" spans="1:3">
      <c r="A147" s="1"/>
      <c r="B147" s="1"/>
      <c r="C147" s="54"/>
    </row>
    <row r="148" spans="1:3">
      <c r="A148" s="1"/>
      <c r="B148" s="1"/>
      <c r="C148" s="54"/>
    </row>
    <row r="149" spans="1:3">
      <c r="A149" s="1"/>
      <c r="B149" s="1"/>
      <c r="C149" s="54"/>
    </row>
    <row r="150" spans="1:3">
      <c r="A150" s="1"/>
      <c r="B150" s="1"/>
      <c r="C150" s="54"/>
    </row>
    <row r="151" spans="1:3">
      <c r="A151" s="1"/>
      <c r="B151" s="1"/>
      <c r="C151" s="54"/>
    </row>
    <row r="152" spans="1:3">
      <c r="A152" s="1"/>
      <c r="B152" s="1"/>
      <c r="C152" s="54"/>
    </row>
    <row r="153" spans="1:3">
      <c r="A153" s="1"/>
      <c r="B153" s="1"/>
      <c r="C153" s="54"/>
    </row>
    <row r="154" spans="1:3">
      <c r="A154" s="1"/>
      <c r="B154" s="1"/>
      <c r="C154" s="54"/>
    </row>
    <row r="155" spans="1:3">
      <c r="A155" s="1"/>
      <c r="B155" s="1"/>
      <c r="C155" s="54"/>
    </row>
    <row r="156" spans="1:3">
      <c r="A156" s="1"/>
      <c r="B156" s="1"/>
      <c r="C156" s="54"/>
    </row>
    <row r="157" spans="1:3">
      <c r="A157" s="1"/>
      <c r="B157" s="1"/>
      <c r="C157" s="54"/>
    </row>
    <row r="158" spans="1:3">
      <c r="A158" s="1"/>
      <c r="B158" s="1"/>
      <c r="C158" s="54"/>
    </row>
    <row r="159" spans="1:3">
      <c r="A159" s="1"/>
      <c r="B159" s="1"/>
      <c r="C159" s="54"/>
    </row>
    <row r="160" spans="1:3">
      <c r="A160" s="1"/>
      <c r="B160" s="1"/>
      <c r="C160" s="54"/>
    </row>
    <row r="161" spans="1:3">
      <c r="A161" s="1"/>
      <c r="B161" s="1"/>
      <c r="C161" s="54"/>
    </row>
    <row r="162" spans="1:3">
      <c r="A162" s="1"/>
      <c r="B162" s="1"/>
      <c r="C162" s="54"/>
    </row>
    <row r="163" spans="1:3">
      <c r="A163" s="1"/>
      <c r="B163" s="1"/>
      <c r="C163" s="54"/>
    </row>
    <row r="164" spans="1:3">
      <c r="A164" s="1"/>
      <c r="B164" s="1"/>
      <c r="C164" s="54"/>
    </row>
    <row r="165" spans="1:3">
      <c r="A165" s="1"/>
      <c r="B165" s="1"/>
      <c r="C165" s="54"/>
    </row>
    <row r="166" spans="1:3">
      <c r="A166" s="1"/>
      <c r="B166" s="1"/>
      <c r="C166" s="54"/>
    </row>
    <row r="167" spans="1:3">
      <c r="A167" s="1"/>
      <c r="B167" s="1"/>
      <c r="C167" s="54"/>
    </row>
    <row r="168" spans="1:3">
      <c r="A168" s="1"/>
      <c r="B168" s="1"/>
      <c r="C168" s="54"/>
    </row>
    <row r="169" spans="1:3">
      <c r="A169" s="1"/>
      <c r="B169" s="1"/>
      <c r="C169" s="54"/>
    </row>
    <row r="170" spans="1:3">
      <c r="A170" s="1"/>
      <c r="B170" s="1"/>
      <c r="C170" s="54"/>
    </row>
    <row r="171" spans="1:3">
      <c r="A171" s="1"/>
      <c r="B171" s="1"/>
      <c r="C171" s="54"/>
    </row>
    <row r="172" spans="1:3">
      <c r="A172" s="1"/>
      <c r="B172" s="1"/>
      <c r="C172" s="54"/>
    </row>
    <row r="173" spans="1:3">
      <c r="A173" s="1"/>
      <c r="B173" s="1"/>
      <c r="C173" s="54"/>
    </row>
    <row r="174" spans="1:3">
      <c r="A174" s="1"/>
      <c r="B174" s="1"/>
      <c r="C174" s="54"/>
    </row>
    <row r="175" spans="1:3">
      <c r="A175" s="1"/>
      <c r="B175" s="1"/>
      <c r="C175" s="54"/>
    </row>
    <row r="176" spans="1:3">
      <c r="A176" s="1"/>
      <c r="B176" s="1"/>
      <c r="C176" s="54"/>
    </row>
    <row r="177" spans="1:3">
      <c r="A177" s="1"/>
      <c r="B177" s="1"/>
      <c r="C177" s="54"/>
    </row>
    <row r="178" spans="1:3">
      <c r="A178" s="1"/>
      <c r="B178" s="1"/>
      <c r="C178" s="54"/>
    </row>
    <row r="179" spans="1:3">
      <c r="A179" s="1"/>
      <c r="B179" s="1"/>
      <c r="C179" s="54"/>
    </row>
    <row r="180" spans="1:3">
      <c r="A180" s="1"/>
      <c r="B180" s="1"/>
      <c r="C180" s="54"/>
    </row>
    <row r="181" spans="1:3">
      <c r="A181" s="1"/>
      <c r="B181" s="1"/>
      <c r="C181" s="54"/>
    </row>
    <row r="182" spans="1:3">
      <c r="A182" s="1"/>
      <c r="B182" s="1"/>
      <c r="C182" s="54"/>
    </row>
    <row r="183" spans="1:3">
      <c r="A183" s="1"/>
      <c r="B183" s="1"/>
      <c r="C183" s="54"/>
    </row>
    <row r="184" spans="1:3">
      <c r="A184" s="1"/>
      <c r="B184" s="1"/>
      <c r="C184" s="54"/>
    </row>
    <row r="185" spans="1:3">
      <c r="A185" s="1"/>
      <c r="B185" s="1"/>
      <c r="C185" s="54"/>
    </row>
    <row r="186" spans="1:3">
      <c r="A186" s="1"/>
      <c r="B186" s="1"/>
      <c r="C186" s="54"/>
    </row>
    <row r="187" spans="1:3">
      <c r="A187" s="1"/>
      <c r="B187" s="1"/>
      <c r="C187" s="54"/>
    </row>
    <row r="188" spans="1:3">
      <c r="A188" s="1"/>
      <c r="B188" s="1"/>
      <c r="C188" s="54"/>
    </row>
    <row r="189" spans="1:3">
      <c r="A189" s="1"/>
      <c r="B189" s="1"/>
      <c r="C189" s="54"/>
    </row>
    <row r="190" spans="1:3">
      <c r="A190" s="1"/>
      <c r="B190" s="1"/>
      <c r="C190" s="54"/>
    </row>
    <row r="191" spans="1:3">
      <c r="A191" s="1"/>
      <c r="B191" s="1"/>
      <c r="C191" s="54"/>
    </row>
    <row r="192" spans="1:3">
      <c r="A192" s="1"/>
      <c r="B192" s="1"/>
      <c r="C192" s="54"/>
    </row>
    <row r="193" spans="1:3">
      <c r="A193" s="1"/>
      <c r="B193" s="1"/>
      <c r="C193" s="54"/>
    </row>
    <row r="194" spans="1:3">
      <c r="A194" s="1"/>
      <c r="B194" s="1"/>
      <c r="C194" s="54"/>
    </row>
    <row r="195" spans="1:3">
      <c r="A195" s="1"/>
      <c r="B195" s="1"/>
      <c r="C195" s="54"/>
    </row>
    <row r="196" spans="1:3">
      <c r="A196" s="1"/>
      <c r="B196" s="1"/>
      <c r="C196" s="54"/>
    </row>
    <row r="197" spans="1:3">
      <c r="A197" s="1"/>
      <c r="B197" s="1"/>
      <c r="C197" s="54"/>
    </row>
    <row r="198" spans="1:3">
      <c r="A198" s="1"/>
      <c r="B198" s="1"/>
      <c r="C198" s="54"/>
    </row>
    <row r="199" spans="1:3">
      <c r="A199" s="1"/>
      <c r="B199" s="1"/>
      <c r="C199" s="54"/>
    </row>
    <row r="200" spans="1:3">
      <c r="A200" s="1"/>
      <c r="B200" s="1"/>
      <c r="C200" s="54"/>
    </row>
    <row r="201" spans="1:3">
      <c r="A201" s="1"/>
      <c r="B201" s="1"/>
      <c r="C201" s="54"/>
    </row>
    <row r="202" spans="1:3">
      <c r="A202" s="1"/>
      <c r="B202" s="1"/>
      <c r="C202" s="54"/>
    </row>
    <row r="203" spans="1:3">
      <c r="A203" s="1"/>
      <c r="B203" s="1"/>
      <c r="C203" s="54"/>
    </row>
    <row r="204" spans="1:3">
      <c r="A204" s="1"/>
      <c r="B204" s="1"/>
      <c r="C204" s="54"/>
    </row>
    <row r="205" spans="1:3">
      <c r="A205" s="1"/>
      <c r="B205" s="1"/>
      <c r="C205" s="54"/>
    </row>
    <row r="206" spans="1:3">
      <c r="A206" s="1"/>
      <c r="B206" s="1"/>
      <c r="C206" s="54"/>
    </row>
    <row r="207" spans="1:3">
      <c r="A207" s="1"/>
      <c r="B207" s="1"/>
      <c r="C207" s="54"/>
    </row>
    <row r="208" spans="1:3">
      <c r="A208" s="1"/>
      <c r="B208" s="1"/>
      <c r="C208" s="54"/>
    </row>
    <row r="209" spans="1:3">
      <c r="A209" s="1"/>
      <c r="B209" s="1"/>
      <c r="C209" s="54"/>
    </row>
    <row r="210" spans="1:3">
      <c r="A210" s="1"/>
      <c r="B210" s="1"/>
      <c r="C210" s="54"/>
    </row>
    <row r="211" spans="1:3">
      <c r="A211" s="1"/>
      <c r="B211" s="1"/>
      <c r="C211" s="54"/>
    </row>
    <row r="212" spans="1:3">
      <c r="A212" s="1"/>
      <c r="B212" s="1"/>
      <c r="C212" s="54"/>
    </row>
    <row r="213" spans="1:3">
      <c r="A213" s="1"/>
      <c r="B213" s="1"/>
      <c r="C213" s="54"/>
    </row>
    <row r="214" spans="1:3">
      <c r="A214" s="1"/>
      <c r="B214" s="1"/>
      <c r="C214" s="54"/>
    </row>
    <row r="215" spans="1:3">
      <c r="A215" s="1"/>
      <c r="B215" s="1"/>
      <c r="C215" s="54"/>
    </row>
    <row r="216" spans="1:3">
      <c r="A216" s="1"/>
      <c r="B216" s="1"/>
      <c r="C216" s="54"/>
    </row>
    <row r="217" spans="1:3">
      <c r="A217" s="1"/>
      <c r="B217" s="1"/>
      <c r="C217" s="54"/>
    </row>
    <row r="218" spans="1:3">
      <c r="A218" s="1"/>
      <c r="B218" s="1"/>
      <c r="C218" s="54"/>
    </row>
    <row r="219" spans="1:3">
      <c r="A219" s="1"/>
      <c r="B219" s="1"/>
      <c r="C219" s="54"/>
    </row>
    <row r="220" spans="1:3">
      <c r="A220" s="1"/>
      <c r="B220" s="1"/>
      <c r="C220" s="54"/>
    </row>
    <row r="221" spans="1:3">
      <c r="A221" s="1"/>
      <c r="B221" s="1"/>
      <c r="C221" s="54"/>
    </row>
    <row r="222" spans="1:3">
      <c r="A222" s="1"/>
      <c r="B222" s="1"/>
      <c r="C222" s="54"/>
    </row>
    <row r="223" spans="1:3">
      <c r="A223" s="1"/>
      <c r="B223" s="1"/>
      <c r="C223" s="54"/>
    </row>
    <row r="224" spans="1:3">
      <c r="A224" s="1"/>
      <c r="B224" s="1"/>
      <c r="C224" s="54"/>
    </row>
    <row r="225" spans="1:3">
      <c r="A225" s="1"/>
      <c r="B225" s="1"/>
      <c r="C225" s="54"/>
    </row>
    <row r="226" spans="1:3">
      <c r="A226" s="1"/>
      <c r="B226" s="1"/>
      <c r="C226" s="54"/>
    </row>
    <row r="227" spans="1:3">
      <c r="A227" s="1"/>
      <c r="B227" s="1"/>
      <c r="C227" s="54"/>
    </row>
    <row r="228" spans="1:3">
      <c r="A228" s="1"/>
      <c r="B228" s="1"/>
      <c r="C228" s="54"/>
    </row>
    <row r="229" spans="1:3">
      <c r="A229" s="1"/>
      <c r="B229" s="1"/>
      <c r="C229" s="54"/>
    </row>
    <row r="230" spans="1:3">
      <c r="A230" s="1"/>
      <c r="B230" s="1"/>
      <c r="C230" s="54"/>
    </row>
    <row r="231" spans="1:3">
      <c r="A231" s="1"/>
      <c r="B231" s="1"/>
      <c r="C231" s="54"/>
    </row>
    <row r="232" spans="1:3">
      <c r="A232" s="1"/>
      <c r="B232" s="1"/>
      <c r="C232" s="54"/>
    </row>
    <row r="233" spans="1:3">
      <c r="A233" s="1"/>
      <c r="B233" s="1"/>
      <c r="C233" s="54"/>
    </row>
    <row r="234" spans="1:3">
      <c r="A234" s="1"/>
      <c r="B234" s="1"/>
      <c r="C234" s="54"/>
    </row>
    <row r="235" spans="1:3">
      <c r="A235" s="1"/>
      <c r="B235" s="1"/>
      <c r="C235" s="54"/>
    </row>
    <row r="236" spans="1:3">
      <c r="A236" s="1"/>
      <c r="B236" s="1"/>
      <c r="C236" s="54"/>
    </row>
    <row r="237" spans="1:3">
      <c r="A237" s="1"/>
      <c r="B237" s="1"/>
      <c r="C237" s="54"/>
    </row>
    <row r="238" spans="1:3">
      <c r="A238" s="1"/>
      <c r="B238" s="1"/>
      <c r="C238" s="54"/>
    </row>
    <row r="239" spans="1:3">
      <c r="A239" s="1"/>
      <c r="B239" s="1"/>
      <c r="C239" s="54"/>
    </row>
    <row r="240" spans="1:3">
      <c r="A240" s="1"/>
      <c r="B240" s="1"/>
      <c r="C240" s="54"/>
    </row>
    <row r="241" spans="1:3">
      <c r="A241" s="1"/>
      <c r="B241" s="1"/>
      <c r="C241" s="54"/>
    </row>
    <row r="242" spans="1:3">
      <c r="A242" s="1"/>
      <c r="B242" s="1"/>
      <c r="C242" s="54"/>
    </row>
    <row r="243" spans="1:3">
      <c r="A243" s="1"/>
      <c r="B243" s="1"/>
      <c r="C243" s="54"/>
    </row>
    <row r="244" spans="1:3">
      <c r="A244" s="1"/>
      <c r="B244" s="1"/>
      <c r="C244" s="54"/>
    </row>
    <row r="245" spans="1:3">
      <c r="A245" s="1"/>
      <c r="B245" s="1"/>
      <c r="C245" s="54"/>
    </row>
    <row r="246" spans="1:3">
      <c r="A246" s="1"/>
      <c r="B246" s="1"/>
      <c r="C246" s="54"/>
    </row>
    <row r="247" spans="1:3">
      <c r="A247" s="1"/>
      <c r="B247" s="1"/>
      <c r="C247" s="54"/>
    </row>
    <row r="248" spans="1:3">
      <c r="A248" s="1"/>
      <c r="B248" s="1"/>
      <c r="C248" s="54"/>
    </row>
    <row r="249" spans="1:3">
      <c r="A249" s="1"/>
      <c r="B249" s="1"/>
      <c r="C249" s="54"/>
    </row>
    <row r="250" spans="1:3">
      <c r="A250" s="1"/>
      <c r="B250" s="1"/>
      <c r="C250" s="54"/>
    </row>
    <row r="251" spans="1:3">
      <c r="A251" s="1"/>
      <c r="B251" s="1"/>
      <c r="C251" s="54"/>
    </row>
    <row r="252" spans="1:3">
      <c r="A252" s="1"/>
      <c r="B252" s="1"/>
      <c r="C252" s="54"/>
    </row>
    <row r="253" spans="1:3">
      <c r="A253" s="1"/>
      <c r="B253" s="1"/>
      <c r="C253" s="54"/>
    </row>
    <row r="254" spans="1:3">
      <c r="A254" s="1"/>
      <c r="B254" s="1"/>
      <c r="C254" s="54"/>
    </row>
    <row r="255" spans="1:3">
      <c r="A255" s="1"/>
      <c r="B255" s="1"/>
      <c r="C255" s="54"/>
    </row>
    <row r="256" spans="1:3">
      <c r="A256" s="1"/>
      <c r="B256" s="1"/>
      <c r="C256" s="54"/>
    </row>
    <row r="257" spans="1:3">
      <c r="A257" s="1"/>
      <c r="B257" s="1"/>
      <c r="C257" s="54"/>
    </row>
    <row r="258" spans="1:3">
      <c r="A258" s="1"/>
      <c r="B258" s="1"/>
      <c r="C258" s="54"/>
    </row>
    <row r="259" spans="1:3">
      <c r="A259" s="1"/>
      <c r="B259" s="1"/>
      <c r="C259" s="54"/>
    </row>
    <row r="260" spans="1:3">
      <c r="A260" s="1"/>
      <c r="B260" s="1"/>
      <c r="C260" s="54"/>
    </row>
    <row r="261" spans="1:3">
      <c r="A261" s="1"/>
      <c r="B261" s="1"/>
      <c r="C261" s="54"/>
    </row>
    <row r="262" spans="1:3">
      <c r="A262" s="1"/>
      <c r="B262" s="1"/>
      <c r="C262" s="54"/>
    </row>
    <row r="263" spans="1:3">
      <c r="A263" s="1"/>
      <c r="B263" s="1"/>
      <c r="C263" s="54"/>
    </row>
    <row r="264" spans="1:3">
      <c r="A264" s="1"/>
      <c r="B264" s="1"/>
      <c r="C264" s="54"/>
    </row>
    <row r="265" spans="1:3">
      <c r="A265" s="1"/>
      <c r="B265" s="1"/>
      <c r="C265" s="54"/>
    </row>
    <row r="266" spans="1:3">
      <c r="A266" s="1"/>
      <c r="B266" s="1"/>
      <c r="C266" s="54"/>
    </row>
    <row r="267" spans="1:3">
      <c r="A267" s="1"/>
      <c r="B267" s="1"/>
      <c r="C267" s="54"/>
    </row>
    <row r="268" spans="1:3">
      <c r="A268" s="1"/>
      <c r="B268" s="1"/>
      <c r="C268" s="54"/>
    </row>
    <row r="269" spans="1:3">
      <c r="A269" s="1"/>
      <c r="B269" s="1"/>
      <c r="C269" s="54"/>
    </row>
    <row r="270" spans="1:3">
      <c r="A270" s="1"/>
      <c r="B270" s="1"/>
      <c r="C270" s="54"/>
    </row>
    <row r="271" spans="1:3">
      <c r="A271" s="1"/>
      <c r="B271" s="1"/>
      <c r="C271" s="54"/>
    </row>
    <row r="272" spans="1:3">
      <c r="A272" s="1"/>
      <c r="B272" s="1"/>
      <c r="C272" s="54"/>
    </row>
    <row r="273" spans="1:3">
      <c r="A273" s="1"/>
      <c r="B273" s="1"/>
      <c r="C273" s="54"/>
    </row>
    <row r="274" spans="1:3">
      <c r="A274" s="1"/>
      <c r="B274" s="1"/>
      <c r="C274" s="54"/>
    </row>
    <row r="275" spans="1:3">
      <c r="A275" s="1"/>
      <c r="B275" s="1"/>
      <c r="C275" s="54"/>
    </row>
    <row r="276" spans="1:3">
      <c r="A276" s="1"/>
      <c r="B276" s="1"/>
      <c r="C276" s="54"/>
    </row>
    <row r="277" spans="1:3">
      <c r="A277" s="1"/>
      <c r="B277" s="1"/>
      <c r="C277" s="54"/>
    </row>
    <row r="278" spans="1:3">
      <c r="A278" s="1"/>
      <c r="B278" s="1"/>
      <c r="C278" s="54"/>
    </row>
    <row r="279" spans="1:3">
      <c r="A279" s="1"/>
      <c r="B279" s="1"/>
      <c r="C279" s="54"/>
    </row>
    <row r="280" spans="1:3">
      <c r="A280" s="1"/>
      <c r="B280" s="1"/>
      <c r="C280" s="54"/>
    </row>
    <row r="281" spans="1:3">
      <c r="A281" s="1"/>
      <c r="B281" s="1"/>
      <c r="C281" s="54"/>
    </row>
    <row r="282" spans="1:3">
      <c r="A282" s="1"/>
      <c r="B282" s="1"/>
      <c r="C282" s="54"/>
    </row>
    <row r="283" spans="1:3">
      <c r="A283" s="1"/>
      <c r="B283" s="1"/>
      <c r="C283" s="54"/>
    </row>
    <row r="284" spans="1:3">
      <c r="A284" s="1"/>
      <c r="B284" s="1"/>
      <c r="C284" s="54"/>
    </row>
    <row r="285" spans="1:3">
      <c r="A285" s="1"/>
      <c r="B285" s="1"/>
      <c r="C285" s="54"/>
    </row>
    <row r="286" spans="1:3">
      <c r="A286" s="1"/>
      <c r="B286" s="1"/>
      <c r="C286" s="54"/>
    </row>
    <row r="287" spans="1:3">
      <c r="A287" s="1"/>
      <c r="B287" s="1"/>
      <c r="C287" s="54"/>
    </row>
    <row r="288" spans="1:3">
      <c r="A288" s="1"/>
      <c r="B288" s="1"/>
      <c r="C288" s="54"/>
    </row>
    <row r="289" spans="1:3">
      <c r="A289" s="1"/>
      <c r="B289" s="1"/>
      <c r="C289" s="54"/>
    </row>
    <row r="290" spans="1:3">
      <c r="A290" s="1"/>
      <c r="B290" s="1"/>
      <c r="C290" s="54"/>
    </row>
    <row r="291" spans="1:3">
      <c r="A291" s="1"/>
      <c r="B291" s="1"/>
      <c r="C291" s="54"/>
    </row>
    <row r="292" spans="1:3">
      <c r="A292" s="1"/>
      <c r="B292" s="1"/>
      <c r="C292" s="54"/>
    </row>
    <row r="293" spans="1:3">
      <c r="A293" s="1"/>
      <c r="B293" s="1"/>
      <c r="C293" s="54"/>
    </row>
    <row r="294" spans="1:3">
      <c r="A294" s="1"/>
      <c r="B294" s="1"/>
      <c r="C294" s="54"/>
    </row>
    <row r="295" spans="1:3">
      <c r="A295" s="1"/>
      <c r="B295" s="1"/>
      <c r="C295" s="54"/>
    </row>
    <row r="296" spans="1:3">
      <c r="A296" s="1"/>
      <c r="B296" s="1"/>
      <c r="C296" s="54"/>
    </row>
    <row r="297" spans="1:3">
      <c r="A297" s="1"/>
      <c r="B297" s="1"/>
      <c r="C297" s="54"/>
    </row>
    <row r="298" spans="1:3">
      <c r="A298" s="1"/>
      <c r="B298" s="1"/>
      <c r="C298" s="54"/>
    </row>
    <row r="299" spans="1:3">
      <c r="A299" s="1"/>
      <c r="B299" s="1"/>
      <c r="C299" s="54"/>
    </row>
    <row r="300" spans="1:3">
      <c r="A300" s="1"/>
      <c r="B300" s="1"/>
      <c r="C300" s="54"/>
    </row>
    <row r="301" spans="1:3">
      <c r="A301" s="1"/>
      <c r="B301" s="1"/>
      <c r="C301" s="54"/>
    </row>
    <row r="302" spans="1:3">
      <c r="A302" s="1"/>
      <c r="B302" s="1"/>
      <c r="C302" s="54"/>
    </row>
    <row r="303" spans="1:3">
      <c r="A303" s="1"/>
      <c r="B303" s="1"/>
      <c r="C303" s="54"/>
    </row>
    <row r="304" spans="1:3">
      <c r="A304" s="1"/>
      <c r="B304" s="1"/>
      <c r="C304" s="54"/>
    </row>
    <row r="305" spans="1:3">
      <c r="A305" s="1"/>
      <c r="B305" s="1"/>
      <c r="C305" s="54"/>
    </row>
    <row r="306" spans="1:3">
      <c r="A306" s="1"/>
      <c r="B306" s="1"/>
      <c r="C306" s="54"/>
    </row>
    <row r="307" spans="1:3">
      <c r="A307" s="1"/>
      <c r="B307" s="1"/>
      <c r="C307" s="54"/>
    </row>
    <row r="308" spans="1:3">
      <c r="A308" s="1"/>
      <c r="B308" s="1"/>
      <c r="C308" s="54"/>
    </row>
    <row r="309" spans="1:3">
      <c r="A309" s="1"/>
      <c r="B309" s="1"/>
      <c r="C309" s="54"/>
    </row>
    <row r="310" spans="1:3">
      <c r="A310" s="1"/>
      <c r="B310" s="1"/>
      <c r="C310" s="54"/>
    </row>
    <row r="311" spans="1:3">
      <c r="A311" s="1"/>
      <c r="B311" s="1"/>
      <c r="C311" s="54"/>
    </row>
    <row r="312" spans="1:3">
      <c r="A312" s="1"/>
      <c r="B312" s="1"/>
      <c r="C312" s="54"/>
    </row>
    <row r="313" spans="1:3">
      <c r="A313" s="1"/>
      <c r="B313" s="1"/>
      <c r="C313" s="54"/>
    </row>
    <row r="314" spans="1:3">
      <c r="A314" s="1"/>
      <c r="B314" s="1"/>
      <c r="C314" s="54"/>
    </row>
    <row r="315" spans="1:3">
      <c r="A315" s="1"/>
      <c r="B315" s="1"/>
      <c r="C315" s="54"/>
    </row>
    <row r="316" spans="1:3">
      <c r="A316" s="1"/>
      <c r="B316" s="1"/>
      <c r="C316" s="54"/>
    </row>
    <row r="317" spans="1:3">
      <c r="A317" s="1"/>
      <c r="B317" s="1"/>
      <c r="C317" s="54"/>
    </row>
    <row r="318" spans="1:3">
      <c r="A318" s="1"/>
      <c r="B318" s="1"/>
      <c r="C318" s="54"/>
    </row>
    <row r="319" spans="1:3">
      <c r="A319" s="1"/>
      <c r="B319" s="1"/>
      <c r="C319" s="54"/>
    </row>
    <row r="320" spans="1:3">
      <c r="A320" s="1"/>
      <c r="B320" s="1"/>
      <c r="C320" s="54"/>
    </row>
    <row r="321" spans="1:3">
      <c r="A321" s="1"/>
      <c r="B321" s="1"/>
      <c r="C321" s="54"/>
    </row>
    <row r="322" spans="1:3">
      <c r="A322" s="1"/>
      <c r="B322" s="1"/>
      <c r="C322" s="54"/>
    </row>
    <row r="323" spans="1:3">
      <c r="A323" s="1"/>
      <c r="B323" s="1"/>
      <c r="C323" s="54"/>
    </row>
    <row r="324" spans="1:3">
      <c r="A324" s="1"/>
      <c r="B324" s="1"/>
      <c r="C324" s="54"/>
    </row>
    <row r="325" spans="1:3">
      <c r="A325" s="1"/>
      <c r="B325" s="1"/>
      <c r="C325" s="54"/>
    </row>
    <row r="326" spans="1:3">
      <c r="A326" s="1"/>
      <c r="B326" s="1"/>
      <c r="C326" s="54"/>
    </row>
    <row r="327" spans="1:3">
      <c r="A327" s="1"/>
      <c r="B327" s="1"/>
      <c r="C327" s="54"/>
    </row>
    <row r="328" spans="1:3">
      <c r="A328" s="1"/>
      <c r="B328" s="1"/>
      <c r="C328" s="54"/>
    </row>
    <row r="329" spans="1:3">
      <c r="A329" s="1"/>
      <c r="B329" s="1"/>
      <c r="C329" s="54"/>
    </row>
    <row r="330" spans="1:3">
      <c r="A330" s="1"/>
      <c r="B330" s="1"/>
      <c r="C330" s="54"/>
    </row>
    <row r="331" spans="1:3">
      <c r="A331" s="1"/>
      <c r="B331" s="1"/>
      <c r="C331" s="54"/>
    </row>
    <row r="332" spans="1:3">
      <c r="A332" s="1"/>
      <c r="B332" s="1"/>
      <c r="C332" s="54"/>
    </row>
    <row r="333" spans="1:3">
      <c r="A333" s="1"/>
      <c r="B333" s="1"/>
      <c r="C333" s="54"/>
    </row>
    <row r="334" spans="1:3">
      <c r="A334" s="1"/>
      <c r="B334" s="1"/>
      <c r="C334" s="54"/>
    </row>
    <row r="335" spans="1:3">
      <c r="A335" s="1"/>
      <c r="B335" s="1"/>
      <c r="C335" s="54"/>
    </row>
    <row r="336" spans="1:3">
      <c r="A336" s="1"/>
      <c r="B336" s="1"/>
      <c r="C336" s="54"/>
    </row>
    <row r="337" spans="1:3">
      <c r="A337" s="1"/>
      <c r="B337" s="1"/>
      <c r="C337" s="54"/>
    </row>
    <row r="338" spans="1:3">
      <c r="A338" s="1"/>
      <c r="B338" s="1"/>
      <c r="C338" s="54"/>
    </row>
    <row r="339" spans="1:3">
      <c r="A339" s="1"/>
      <c r="B339" s="1"/>
      <c r="C339" s="54"/>
    </row>
    <row r="340" spans="1:3">
      <c r="A340" s="1"/>
      <c r="B340" s="1"/>
      <c r="C340" s="54"/>
    </row>
    <row r="341" spans="1:3">
      <c r="A341" s="1"/>
      <c r="B341" s="1"/>
      <c r="C341" s="54"/>
    </row>
    <row r="342" spans="1:3">
      <c r="A342" s="1"/>
      <c r="B342" s="1"/>
      <c r="C342" s="54"/>
    </row>
    <row r="343" spans="1:3">
      <c r="A343" s="1"/>
      <c r="B343" s="1"/>
      <c r="C343" s="54"/>
    </row>
    <row r="344" spans="1:3">
      <c r="A344" s="1"/>
      <c r="B344" s="1"/>
      <c r="C344" s="54"/>
    </row>
    <row r="345" spans="1:3">
      <c r="A345" s="1"/>
      <c r="B345" s="1"/>
      <c r="C345" s="54"/>
    </row>
    <row r="346" spans="1:3">
      <c r="A346" s="1"/>
      <c r="B346" s="1"/>
      <c r="C346" s="54"/>
    </row>
    <row r="347" spans="1:3">
      <c r="A347" s="1"/>
      <c r="B347" s="1"/>
      <c r="C347" s="54"/>
    </row>
    <row r="348" spans="1:3">
      <c r="A348" s="1"/>
      <c r="B348" s="1"/>
      <c r="C348" s="54"/>
    </row>
    <row r="349" spans="1:3">
      <c r="A349" s="1"/>
      <c r="B349" s="1"/>
      <c r="C349" s="54"/>
    </row>
    <row r="350" spans="1:3">
      <c r="A350" s="1"/>
      <c r="B350" s="1"/>
      <c r="C350" s="54"/>
    </row>
    <row r="351" spans="1:3">
      <c r="A351" s="1"/>
      <c r="B351" s="1"/>
      <c r="C351" s="54"/>
    </row>
    <row r="352" spans="1:3">
      <c r="A352" s="1"/>
      <c r="B352" s="1"/>
      <c r="C352" s="54"/>
    </row>
    <row r="353" spans="1:3">
      <c r="A353" s="1"/>
      <c r="B353" s="1"/>
      <c r="C353" s="54"/>
    </row>
    <row r="354" spans="1:3">
      <c r="A354" s="1"/>
      <c r="B354" s="1"/>
      <c r="C354" s="54"/>
    </row>
    <row r="355" spans="1:3">
      <c r="A355" s="1"/>
      <c r="B355" s="1"/>
      <c r="C355" s="54"/>
    </row>
    <row r="356" spans="1:3">
      <c r="A356" s="1"/>
      <c r="B356" s="1"/>
      <c r="C356" s="54"/>
    </row>
    <row r="357" spans="1:3">
      <c r="A357" s="1"/>
      <c r="B357" s="1"/>
      <c r="C357" s="54"/>
    </row>
    <row r="358" spans="1:3">
      <c r="A358" s="1"/>
      <c r="B358" s="1"/>
      <c r="C358" s="54"/>
    </row>
    <row r="359" spans="1:3">
      <c r="A359" s="1"/>
      <c r="B359" s="1"/>
      <c r="C359" s="54"/>
    </row>
    <row r="360" spans="1:3">
      <c r="A360" s="1"/>
      <c r="B360" s="1"/>
      <c r="C360" s="54"/>
    </row>
    <row r="361" spans="1:3">
      <c r="A361" s="1"/>
      <c r="B361" s="1"/>
      <c r="C361" s="54"/>
    </row>
    <row r="362" spans="1:3">
      <c r="A362" s="1"/>
      <c r="B362" s="1"/>
      <c r="C362" s="54"/>
    </row>
    <row r="363" spans="1:3">
      <c r="A363" s="1"/>
      <c r="B363" s="1"/>
      <c r="C363" s="54"/>
    </row>
    <row r="364" spans="1:3">
      <c r="A364" s="1"/>
      <c r="B364" s="1"/>
      <c r="C364" s="54"/>
    </row>
    <row r="365" spans="1:3">
      <c r="A365" s="1"/>
      <c r="B365" s="1"/>
      <c r="C365" s="54"/>
    </row>
    <row r="366" spans="1:3">
      <c r="A366" s="1"/>
      <c r="B366" s="1"/>
      <c r="C366" s="54"/>
    </row>
    <row r="367" spans="1:3">
      <c r="A367" s="1"/>
      <c r="B367" s="1"/>
      <c r="C367" s="54"/>
    </row>
    <row r="368" spans="1:3">
      <c r="A368" s="1"/>
      <c r="B368" s="1"/>
      <c r="C368" s="54"/>
    </row>
    <row r="369" spans="1:3">
      <c r="A369" s="1"/>
      <c r="B369" s="1"/>
      <c r="C369" s="54"/>
    </row>
    <row r="370" spans="1:3">
      <c r="A370" s="1"/>
      <c r="B370" s="1"/>
      <c r="C370" s="54"/>
    </row>
    <row r="371" spans="1:3">
      <c r="A371" s="1"/>
      <c r="B371" s="1"/>
      <c r="C371" s="54"/>
    </row>
    <row r="372" spans="1:3">
      <c r="A372" s="1"/>
      <c r="B372" s="1"/>
      <c r="C372" s="54"/>
    </row>
    <row r="373" spans="1:3">
      <c r="A373" s="1"/>
      <c r="B373" s="1"/>
      <c r="C373" s="54"/>
    </row>
    <row r="374" spans="1:3">
      <c r="A374" s="1"/>
      <c r="B374" s="1"/>
      <c r="C374" s="54"/>
    </row>
    <row r="375" spans="1:3">
      <c r="A375" s="1"/>
      <c r="B375" s="1"/>
      <c r="C375" s="54"/>
    </row>
    <row r="376" spans="1:3">
      <c r="A376" s="1"/>
      <c r="B376" s="1"/>
      <c r="C376" s="54"/>
    </row>
    <row r="377" spans="1:3">
      <c r="A377" s="1"/>
      <c r="B377" s="1"/>
      <c r="C377" s="54"/>
    </row>
    <row r="378" spans="1:3">
      <c r="A378" s="1"/>
      <c r="B378" s="1"/>
      <c r="C378" s="54"/>
    </row>
    <row r="379" spans="1:3">
      <c r="A379" s="1"/>
      <c r="B379" s="1"/>
      <c r="C379" s="54"/>
    </row>
    <row r="380" spans="1:3">
      <c r="A380" s="1"/>
      <c r="B380" s="1"/>
      <c r="C380" s="54"/>
    </row>
    <row r="381" spans="1:3">
      <c r="A381" s="1"/>
      <c r="B381" s="1"/>
      <c r="C381" s="54"/>
    </row>
    <row r="382" spans="1:3">
      <c r="A382" s="1"/>
      <c r="B382" s="1"/>
      <c r="C382" s="54"/>
    </row>
    <row r="383" spans="1:3">
      <c r="A383" s="1"/>
      <c r="B383" s="1"/>
      <c r="C383" s="54"/>
    </row>
    <row r="384" spans="1:3">
      <c r="A384" s="1"/>
      <c r="B384" s="1"/>
      <c r="C384" s="54"/>
    </row>
    <row r="385" spans="1:3">
      <c r="A385" s="1"/>
      <c r="B385" s="1"/>
      <c r="C385" s="54"/>
    </row>
    <row r="386" spans="1:3">
      <c r="A386" s="1"/>
      <c r="B386" s="1"/>
      <c r="C386" s="54"/>
    </row>
    <row r="387" spans="1:3">
      <c r="A387" s="1"/>
      <c r="B387" s="1"/>
      <c r="C387" s="54"/>
    </row>
    <row r="388" spans="1:3">
      <c r="A388" s="1"/>
      <c r="B388" s="1"/>
      <c r="C388" s="54"/>
    </row>
    <row r="389" spans="1:3">
      <c r="A389" s="1"/>
      <c r="B389" s="1"/>
      <c r="C389" s="54"/>
    </row>
    <row r="390" spans="1:3">
      <c r="A390" s="1"/>
      <c r="B390" s="1"/>
      <c r="C390" s="54"/>
    </row>
    <row r="391" spans="1:3">
      <c r="A391" s="1"/>
      <c r="B391" s="1"/>
      <c r="C391" s="54"/>
    </row>
    <row r="392" spans="1:3">
      <c r="A392" s="1"/>
      <c r="B392" s="1"/>
      <c r="C392" s="54"/>
    </row>
    <row r="393" spans="1:3">
      <c r="A393" s="1"/>
      <c r="B393" s="1"/>
      <c r="C393" s="54"/>
    </row>
    <row r="394" spans="1:3">
      <c r="A394" s="1"/>
      <c r="B394" s="1"/>
      <c r="C394" s="54"/>
    </row>
    <row r="395" spans="1:3">
      <c r="A395" s="1"/>
      <c r="B395" s="1"/>
      <c r="C395" s="54"/>
    </row>
    <row r="396" spans="1:3">
      <c r="A396" s="1"/>
      <c r="B396" s="1"/>
      <c r="C396" s="54"/>
    </row>
    <row r="397" spans="1:3">
      <c r="A397" s="1"/>
      <c r="B397" s="1"/>
      <c r="C397" s="54"/>
    </row>
    <row r="398" spans="1:3">
      <c r="A398" s="1"/>
      <c r="B398" s="1"/>
      <c r="C398" s="54"/>
    </row>
    <row r="399" spans="1:3">
      <c r="A399" s="1"/>
      <c r="B399" s="1"/>
      <c r="C399" s="54"/>
    </row>
    <row r="400" spans="1:3">
      <c r="A400" s="1"/>
      <c r="B400" s="1"/>
      <c r="C400" s="54"/>
    </row>
    <row r="401" spans="1:3">
      <c r="A401" s="1"/>
      <c r="B401" s="1"/>
      <c r="C401" s="54"/>
    </row>
    <row r="402" spans="1:3">
      <c r="A402" s="1"/>
      <c r="B402" s="1"/>
      <c r="C402" s="54"/>
    </row>
    <row r="403" spans="1:3">
      <c r="A403" s="1"/>
      <c r="B403" s="1"/>
      <c r="C403" s="54"/>
    </row>
    <row r="404" spans="1:3">
      <c r="A404" s="1"/>
      <c r="B404" s="1"/>
      <c r="C404" s="54"/>
    </row>
    <row r="405" spans="1:3">
      <c r="A405" s="1"/>
      <c r="B405" s="1"/>
      <c r="C405" s="54"/>
    </row>
    <row r="406" spans="1:3">
      <c r="A406" s="1"/>
      <c r="B406" s="1"/>
      <c r="C406" s="54"/>
    </row>
    <row r="407" spans="1:3">
      <c r="A407" s="1"/>
      <c r="B407" s="1"/>
      <c r="C407" s="54"/>
    </row>
    <row r="408" spans="1:3">
      <c r="A408" s="1"/>
      <c r="B408" s="1"/>
      <c r="C408" s="54"/>
    </row>
    <row r="409" spans="1:3">
      <c r="A409" s="1"/>
      <c r="B409" s="1"/>
      <c r="C409" s="54"/>
    </row>
    <row r="410" spans="1:3">
      <c r="A410" s="1"/>
      <c r="B410" s="1"/>
      <c r="C410" s="54"/>
    </row>
    <row r="411" spans="1:3">
      <c r="A411" s="1"/>
      <c r="B411" s="1"/>
      <c r="C411" s="54"/>
    </row>
    <row r="412" spans="1:3">
      <c r="A412" s="1"/>
      <c r="B412" s="1"/>
      <c r="C412" s="54"/>
    </row>
    <row r="413" spans="1:3">
      <c r="A413" s="1"/>
      <c r="B413" s="1"/>
      <c r="C413" s="54"/>
    </row>
    <row r="414" spans="1:3">
      <c r="A414" s="1"/>
      <c r="B414" s="1"/>
      <c r="C414" s="54"/>
    </row>
    <row r="415" spans="1:3">
      <c r="A415" s="1"/>
      <c r="B415" s="1"/>
      <c r="C415" s="54"/>
    </row>
    <row r="416" spans="1:3">
      <c r="A416" s="1"/>
      <c r="B416" s="1"/>
      <c r="C416" s="54"/>
    </row>
    <row r="417" spans="1:3">
      <c r="A417" s="1"/>
      <c r="B417" s="1"/>
      <c r="C417" s="54"/>
    </row>
    <row r="418" spans="1:3">
      <c r="A418" s="1"/>
      <c r="B418" s="1"/>
      <c r="C418" s="54"/>
    </row>
    <row r="419" spans="1:3">
      <c r="A419" s="1"/>
      <c r="B419" s="1"/>
      <c r="C419" s="54"/>
    </row>
    <row r="420" spans="1:3">
      <c r="A420" s="1"/>
      <c r="B420" s="1"/>
      <c r="C420" s="54"/>
    </row>
    <row r="421" spans="1:3">
      <c r="A421" s="1"/>
      <c r="B421" s="1"/>
      <c r="C421" s="54"/>
    </row>
    <row r="422" spans="1:3">
      <c r="A422" s="1"/>
      <c r="B422" s="1"/>
      <c r="C422" s="54"/>
    </row>
    <row r="423" spans="1:3">
      <c r="A423" s="1"/>
      <c r="B423" s="1"/>
      <c r="C423" s="54"/>
    </row>
    <row r="424" spans="1:3">
      <c r="A424" s="1"/>
      <c r="B424" s="1"/>
      <c r="C424" s="54"/>
    </row>
    <row r="425" spans="1:3">
      <c r="A425" s="1"/>
      <c r="B425" s="1"/>
      <c r="C425" s="54"/>
    </row>
    <row r="426" spans="1:3">
      <c r="A426" s="1"/>
      <c r="B426" s="1"/>
      <c r="C426" s="54"/>
    </row>
    <row r="427" spans="1:3">
      <c r="A427" s="1"/>
      <c r="B427" s="1"/>
      <c r="C427" s="54"/>
    </row>
    <row r="428" spans="1:3">
      <c r="A428" s="1"/>
      <c r="B428" s="1"/>
      <c r="C428" s="54"/>
    </row>
    <row r="429" spans="1:3">
      <c r="A429" s="1"/>
      <c r="B429" s="1"/>
      <c r="C429" s="54"/>
    </row>
    <row r="430" spans="1:3">
      <c r="A430" s="1"/>
      <c r="B430" s="1"/>
      <c r="C430" s="54"/>
    </row>
    <row r="431" spans="1:3">
      <c r="A431" s="1"/>
      <c r="B431" s="1"/>
      <c r="C431" s="54"/>
    </row>
    <row r="432" spans="1:3">
      <c r="A432" s="1"/>
      <c r="B432" s="1"/>
      <c r="C432" s="54"/>
    </row>
    <row r="433" spans="1:3">
      <c r="A433" s="1"/>
      <c r="B433" s="1"/>
      <c r="C433" s="54"/>
    </row>
    <row r="434" spans="1:3">
      <c r="A434" s="1"/>
      <c r="B434" s="1"/>
      <c r="C434" s="54"/>
    </row>
    <row r="435" spans="1:3">
      <c r="A435" s="1"/>
      <c r="B435" s="1"/>
      <c r="C435" s="54"/>
    </row>
    <row r="436" spans="1:3">
      <c r="A436" s="1"/>
      <c r="B436" s="1"/>
      <c r="C436" s="54"/>
    </row>
    <row r="437" spans="1:3">
      <c r="A437" s="1"/>
      <c r="B437" s="1"/>
      <c r="C437" s="54"/>
    </row>
    <row r="438" spans="1:3">
      <c r="A438" s="1"/>
      <c r="B438" s="1"/>
      <c r="C438" s="54"/>
    </row>
    <row r="439" spans="1:3">
      <c r="A439" s="1"/>
      <c r="B439" s="1"/>
      <c r="C439" s="54"/>
    </row>
    <row r="440" spans="1:3">
      <c r="A440" s="1"/>
      <c r="B440" s="1"/>
      <c r="C440" s="54"/>
    </row>
    <row r="441" spans="1:3">
      <c r="A441" s="1"/>
      <c r="B441" s="1"/>
      <c r="C441" s="54"/>
    </row>
    <row r="442" spans="1:3">
      <c r="A442" s="1"/>
      <c r="B442" s="1"/>
      <c r="C442" s="54"/>
    </row>
    <row r="443" spans="1:3">
      <c r="A443" s="1"/>
      <c r="B443" s="1"/>
      <c r="C443" s="54"/>
    </row>
    <row r="444" spans="1:3">
      <c r="A444" s="1"/>
      <c r="B444" s="1"/>
      <c r="C444" s="54"/>
    </row>
    <row r="445" spans="1:3">
      <c r="A445" s="1"/>
      <c r="B445" s="1"/>
      <c r="C445" s="54"/>
    </row>
    <row r="446" spans="1:3">
      <c r="A446" s="1"/>
      <c r="B446" s="1"/>
      <c r="C446" s="54"/>
    </row>
    <row r="447" spans="1:3">
      <c r="A447" s="1"/>
      <c r="B447" s="1"/>
      <c r="C447" s="54"/>
    </row>
    <row r="448" spans="1:3">
      <c r="A448" s="1"/>
      <c r="B448" s="1"/>
      <c r="C448" s="54"/>
    </row>
    <row r="449" spans="1:3">
      <c r="A449" s="1"/>
      <c r="B449" s="1"/>
      <c r="C449" s="54"/>
    </row>
    <row r="450" spans="1:3">
      <c r="A450" s="1"/>
      <c r="B450" s="1"/>
      <c r="C450" s="54"/>
    </row>
    <row r="451" spans="1:3">
      <c r="A451" s="1"/>
      <c r="B451" s="1"/>
      <c r="C451" s="54"/>
    </row>
    <row r="452" spans="1:3">
      <c r="A452" s="1"/>
      <c r="B452" s="1"/>
      <c r="C452" s="54"/>
    </row>
    <row r="453" spans="1:3">
      <c r="A453" s="1"/>
      <c r="B453" s="1"/>
      <c r="C453" s="54"/>
    </row>
    <row r="454" spans="1:3">
      <c r="A454" s="1"/>
      <c r="B454" s="1"/>
      <c r="C454" s="54"/>
    </row>
    <row r="455" spans="1:3">
      <c r="A455" s="1"/>
      <c r="B455" s="1"/>
      <c r="C455" s="54"/>
    </row>
    <row r="456" spans="1:3">
      <c r="A456" s="1"/>
      <c r="B456" s="1"/>
      <c r="C456" s="54"/>
    </row>
    <row r="457" spans="1:3">
      <c r="A457" s="1"/>
      <c r="B457" s="1"/>
      <c r="C457" s="54"/>
    </row>
    <row r="458" spans="1:3">
      <c r="A458" s="1"/>
      <c r="B458" s="1"/>
      <c r="C458" s="54"/>
    </row>
    <row r="459" spans="1:3">
      <c r="A459" s="1"/>
      <c r="B459" s="1"/>
      <c r="C459" s="54"/>
    </row>
    <row r="460" spans="1:3">
      <c r="A460" s="1"/>
      <c r="B460" s="1"/>
      <c r="C460" s="54"/>
    </row>
    <row r="461" spans="1:3">
      <c r="A461" s="1"/>
      <c r="B461" s="1"/>
      <c r="C461" s="54"/>
    </row>
    <row r="462" spans="1:3">
      <c r="A462" s="1"/>
      <c r="B462" s="1"/>
      <c r="C462" s="54"/>
    </row>
    <row r="463" spans="1:3">
      <c r="A463" s="1"/>
      <c r="B463" s="1"/>
      <c r="C463" s="54"/>
    </row>
    <row r="464" spans="1:3">
      <c r="A464" s="1"/>
      <c r="B464" s="1"/>
      <c r="C464" s="54"/>
    </row>
    <row r="465" spans="1:3">
      <c r="A465" s="1"/>
      <c r="B465" s="1"/>
      <c r="C465" s="54"/>
    </row>
    <row r="466" spans="1:3">
      <c r="A466" s="1"/>
      <c r="B466" s="1"/>
      <c r="C466" s="54"/>
    </row>
    <row r="467" spans="1:3">
      <c r="A467" s="1"/>
      <c r="B467" s="1"/>
      <c r="C467" s="54"/>
    </row>
    <row r="468" spans="1:3">
      <c r="A468" s="1"/>
      <c r="B468" s="1"/>
      <c r="C468" s="54"/>
    </row>
    <row r="469" spans="1:3">
      <c r="A469" s="1"/>
      <c r="B469" s="1"/>
      <c r="C469" s="54"/>
    </row>
    <row r="470" spans="1:3">
      <c r="A470" s="1"/>
      <c r="B470" s="1"/>
      <c r="C470" s="54"/>
    </row>
    <row r="471" spans="1:3">
      <c r="A471" s="1"/>
      <c r="B471" s="1"/>
      <c r="C471" s="54"/>
    </row>
    <row r="472" spans="1:3">
      <c r="A472" s="1"/>
      <c r="B472" s="1"/>
      <c r="C472" s="54"/>
    </row>
    <row r="473" spans="1:3">
      <c r="A473" s="1"/>
      <c r="B473" s="1"/>
      <c r="C473" s="54"/>
    </row>
    <row r="474" spans="1:3">
      <c r="A474" s="1"/>
      <c r="B474" s="1"/>
      <c r="C474" s="54"/>
    </row>
    <row r="475" spans="1:3">
      <c r="A475" s="1"/>
      <c r="B475" s="1"/>
      <c r="C475" s="54"/>
    </row>
    <row r="476" spans="1:3">
      <c r="A476" s="1"/>
      <c r="B476" s="1"/>
      <c r="C476" s="54"/>
    </row>
    <row r="477" spans="1:3">
      <c r="A477" s="1"/>
      <c r="B477" s="1"/>
      <c r="C477" s="54"/>
    </row>
    <row r="478" spans="1:3">
      <c r="A478" s="1"/>
      <c r="B478" s="1"/>
      <c r="C478" s="54"/>
    </row>
    <row r="479" spans="1:3">
      <c r="A479" s="1"/>
      <c r="B479" s="1"/>
      <c r="C479" s="54"/>
    </row>
    <row r="480" spans="1:3">
      <c r="A480" s="1"/>
      <c r="B480" s="1"/>
      <c r="C480" s="54"/>
    </row>
    <row r="481" spans="1:3">
      <c r="A481" s="1"/>
      <c r="B481" s="1"/>
      <c r="C481" s="54"/>
    </row>
    <row r="482" spans="1:3">
      <c r="A482" s="1"/>
      <c r="B482" s="1"/>
      <c r="C482" s="54"/>
    </row>
    <row r="483" spans="1:3">
      <c r="A483" s="1"/>
      <c r="B483" s="1"/>
      <c r="C483" s="54"/>
    </row>
    <row r="484" spans="1:3">
      <c r="A484" s="1"/>
      <c r="B484" s="1"/>
      <c r="C484" s="54"/>
    </row>
    <row r="485" spans="1:3">
      <c r="A485" s="1"/>
      <c r="B485" s="1"/>
      <c r="C485" s="54"/>
    </row>
    <row r="486" spans="1:3">
      <c r="A486" s="1"/>
      <c r="B486" s="1"/>
      <c r="C486" s="54"/>
    </row>
    <row r="487" spans="1:3">
      <c r="A487" s="1"/>
      <c r="B487" s="1"/>
      <c r="C487" s="54"/>
    </row>
    <row r="488" spans="1:3">
      <c r="A488" s="1"/>
      <c r="B488" s="1"/>
      <c r="C488" s="54"/>
    </row>
    <row r="489" spans="1:3">
      <c r="A489" s="1"/>
      <c r="B489" s="1"/>
      <c r="C489" s="54"/>
    </row>
    <row r="490" spans="1:3">
      <c r="A490" s="1"/>
      <c r="B490" s="1"/>
      <c r="C490" s="54"/>
    </row>
    <row r="491" spans="1:3">
      <c r="A491" s="1"/>
      <c r="B491" s="1"/>
      <c r="C491" s="54"/>
    </row>
    <row r="492" spans="1:3">
      <c r="A492" s="1"/>
      <c r="B492" s="1"/>
      <c r="C492" s="54"/>
    </row>
    <row r="493" spans="1:3">
      <c r="A493" s="1"/>
      <c r="B493" s="1"/>
      <c r="C493" s="54"/>
    </row>
    <row r="494" spans="1:3">
      <c r="A494" s="1"/>
      <c r="B494" s="1"/>
      <c r="C494" s="54"/>
    </row>
    <row r="495" spans="1:3">
      <c r="A495" s="1"/>
      <c r="B495" s="1"/>
      <c r="C495" s="54"/>
    </row>
    <row r="496" spans="1:3">
      <c r="A496" s="1"/>
      <c r="B496" s="1"/>
      <c r="C496" s="54"/>
    </row>
    <row r="497" spans="1:3">
      <c r="A497" s="1"/>
      <c r="B497" s="1"/>
      <c r="C497" s="54"/>
    </row>
    <row r="498" spans="1:3">
      <c r="A498" s="1"/>
      <c r="B498" s="1"/>
      <c r="C498" s="54"/>
    </row>
    <row r="499" spans="1:3">
      <c r="A499" s="1"/>
      <c r="B499" s="1"/>
      <c r="C499" s="54"/>
    </row>
    <row r="500" spans="1:3">
      <c r="A500" s="1"/>
      <c r="B500" s="1"/>
      <c r="C500" s="54"/>
    </row>
    <row r="501" spans="1:3">
      <c r="A501" s="1"/>
      <c r="B501" s="1"/>
      <c r="C501" s="54"/>
    </row>
    <row r="502" spans="1:3">
      <c r="A502" s="1"/>
      <c r="B502" s="1"/>
      <c r="C502" s="54"/>
    </row>
    <row r="503" spans="1:3">
      <c r="A503" s="1"/>
      <c r="B503" s="1"/>
      <c r="C503" s="54"/>
    </row>
    <row r="504" spans="1:3">
      <c r="A504" s="1"/>
      <c r="B504" s="1"/>
      <c r="C504" s="54"/>
    </row>
    <row r="505" spans="1:3">
      <c r="A505" s="1"/>
      <c r="B505" s="1"/>
      <c r="C505" s="54"/>
    </row>
    <row r="506" spans="1:3">
      <c r="A506" s="1"/>
      <c r="B506" s="1"/>
      <c r="C506" s="54"/>
    </row>
    <row r="507" spans="1:3">
      <c r="A507" s="1"/>
      <c r="B507" s="1"/>
      <c r="C507" s="54"/>
    </row>
    <row r="508" spans="1:3">
      <c r="A508" s="1"/>
      <c r="B508" s="1"/>
      <c r="C508" s="54"/>
    </row>
    <row r="509" spans="1:3">
      <c r="A509" s="1"/>
      <c r="B509" s="1"/>
      <c r="C509" s="54"/>
    </row>
    <row r="510" spans="1:3">
      <c r="A510" s="1"/>
      <c r="B510" s="1"/>
      <c r="C510" s="54"/>
    </row>
    <row r="511" spans="1:3">
      <c r="A511" s="1"/>
      <c r="B511" s="1"/>
      <c r="C511" s="54"/>
    </row>
    <row r="512" spans="1:3">
      <c r="A512" s="1"/>
      <c r="B512" s="1"/>
      <c r="C512" s="54"/>
    </row>
    <row r="513" spans="1:3">
      <c r="A513" s="1"/>
      <c r="B513" s="1"/>
      <c r="C513" s="54"/>
    </row>
    <row r="514" spans="1:3">
      <c r="A514" s="1"/>
      <c r="B514" s="1"/>
      <c r="C514" s="54"/>
    </row>
    <row r="515" spans="1:3">
      <c r="A515" s="1"/>
      <c r="B515" s="1"/>
      <c r="C515" s="54"/>
    </row>
    <row r="516" spans="1:3">
      <c r="A516" s="1"/>
      <c r="B516" s="1"/>
      <c r="C516" s="54"/>
    </row>
    <row r="517" spans="1:3">
      <c r="A517" s="1"/>
      <c r="B517" s="1"/>
      <c r="C517" s="54"/>
    </row>
    <row r="518" spans="1:3">
      <c r="A518" s="1"/>
      <c r="B518" s="1"/>
      <c r="C518" s="54"/>
    </row>
    <row r="519" spans="1:3">
      <c r="A519" s="1"/>
      <c r="B519" s="1"/>
      <c r="C519" s="54"/>
    </row>
    <row r="520" spans="1:3">
      <c r="A520" s="1"/>
      <c r="B520" s="1"/>
      <c r="C520" s="54"/>
    </row>
    <row r="521" spans="1:3">
      <c r="A521" s="1"/>
      <c r="B521" s="1"/>
      <c r="C521" s="54"/>
    </row>
    <row r="522" spans="1:3">
      <c r="A522" s="1"/>
      <c r="B522" s="1"/>
      <c r="C522" s="54"/>
    </row>
    <row r="523" spans="1:3">
      <c r="A523" s="1"/>
      <c r="B523" s="1"/>
      <c r="C523" s="54"/>
    </row>
    <row r="524" spans="1:3">
      <c r="A524" s="1"/>
      <c r="B524" s="1"/>
      <c r="C524" s="54"/>
    </row>
    <row r="525" spans="1:3">
      <c r="A525" s="1"/>
      <c r="B525" s="1"/>
      <c r="C525" s="54"/>
    </row>
    <row r="526" spans="1:3">
      <c r="A526" s="1"/>
      <c r="B526" s="1"/>
      <c r="C526" s="54"/>
    </row>
    <row r="527" spans="1:3">
      <c r="A527" s="1"/>
      <c r="B527" s="1"/>
      <c r="C527" s="54"/>
    </row>
    <row r="528" spans="1:3">
      <c r="A528" s="1"/>
      <c r="B528" s="1"/>
      <c r="C528" s="54"/>
    </row>
    <row r="529" spans="1:3">
      <c r="A529" s="1"/>
      <c r="B529" s="1"/>
      <c r="C529" s="54"/>
    </row>
    <row r="530" spans="1:3">
      <c r="A530" s="1"/>
      <c r="B530" s="1"/>
      <c r="C530" s="54"/>
    </row>
    <row r="531" spans="1:3">
      <c r="A531" s="1"/>
      <c r="B531" s="1"/>
      <c r="C531" s="54"/>
    </row>
    <row r="532" spans="1:3">
      <c r="A532" s="1"/>
      <c r="B532" s="1"/>
      <c r="C532" s="54"/>
    </row>
    <row r="533" spans="1:3">
      <c r="A533" s="1"/>
      <c r="B533" s="1"/>
      <c r="C533" s="54"/>
    </row>
    <row r="534" spans="1:3">
      <c r="A534" s="1"/>
      <c r="B534" s="1"/>
      <c r="C534" s="54"/>
    </row>
    <row r="535" spans="1:3">
      <c r="A535" s="1"/>
      <c r="B535" s="1"/>
      <c r="C535" s="54"/>
    </row>
    <row r="536" spans="1:3">
      <c r="A536" s="1"/>
      <c r="B536" s="1"/>
      <c r="C536" s="54"/>
    </row>
    <row r="537" spans="1:3">
      <c r="A537" s="1"/>
      <c r="B537" s="1"/>
      <c r="C537" s="54"/>
    </row>
    <row r="538" spans="1:3">
      <c r="A538" s="1"/>
      <c r="B538" s="1"/>
      <c r="C538" s="54"/>
    </row>
    <row r="539" spans="1:3">
      <c r="A539" s="1"/>
      <c r="B539" s="1"/>
      <c r="C539" s="54"/>
    </row>
    <row r="540" spans="1:3">
      <c r="A540" s="1"/>
      <c r="B540" s="1"/>
      <c r="C540" s="54"/>
    </row>
    <row r="541" spans="1:3">
      <c r="A541" s="1"/>
      <c r="B541" s="1"/>
      <c r="C541" s="54"/>
    </row>
    <row r="542" spans="1:3">
      <c r="A542" s="1"/>
      <c r="B542" s="1"/>
      <c r="C542" s="54"/>
    </row>
    <row r="543" spans="1:3">
      <c r="A543" s="1"/>
      <c r="B543" s="1"/>
      <c r="C543" s="54"/>
    </row>
    <row r="544" spans="1:3">
      <c r="A544" s="1"/>
      <c r="B544" s="1"/>
      <c r="C544" s="54"/>
    </row>
    <row r="545" spans="1:3">
      <c r="A545" s="1"/>
      <c r="B545" s="1"/>
      <c r="C545" s="54"/>
    </row>
    <row r="546" spans="1:3">
      <c r="A546" s="1"/>
      <c r="B546" s="1"/>
      <c r="C546" s="54"/>
    </row>
    <row r="547" spans="1:3">
      <c r="A547" s="1"/>
      <c r="B547" s="1"/>
      <c r="C547" s="54"/>
    </row>
    <row r="548" spans="1:3">
      <c r="A548" s="1"/>
      <c r="B548" s="1"/>
      <c r="C548" s="54"/>
    </row>
    <row r="549" spans="1:3">
      <c r="A549" s="1"/>
      <c r="B549" s="1"/>
      <c r="C549" s="54"/>
    </row>
    <row r="550" spans="1:3">
      <c r="A550" s="1"/>
      <c r="B550" s="1"/>
      <c r="C550" s="54"/>
    </row>
    <row r="551" spans="1:3">
      <c r="A551" s="1"/>
      <c r="B551" s="1"/>
      <c r="C551" s="54"/>
    </row>
    <row r="552" spans="1:3">
      <c r="A552" s="1"/>
      <c r="B552" s="1"/>
      <c r="C552" s="54"/>
    </row>
    <row r="553" spans="1:3">
      <c r="A553" s="1"/>
      <c r="B553" s="1"/>
      <c r="C553" s="54"/>
    </row>
    <row r="554" spans="1:3">
      <c r="A554" s="1"/>
      <c r="B554" s="1"/>
      <c r="C554" s="54"/>
    </row>
    <row r="555" spans="1:3">
      <c r="A555" s="1"/>
      <c r="B555" s="1"/>
      <c r="C555" s="54"/>
    </row>
    <row r="556" spans="1:3">
      <c r="A556" s="1"/>
      <c r="B556" s="1"/>
      <c r="C556" s="54"/>
    </row>
    <row r="557" spans="1:3">
      <c r="A557" s="1"/>
      <c r="B557" s="1"/>
      <c r="C557" s="54"/>
    </row>
    <row r="558" spans="1:3">
      <c r="A558" s="1"/>
      <c r="B558" s="1"/>
      <c r="C558" s="54"/>
    </row>
    <row r="559" spans="1:3">
      <c r="A559" s="1"/>
      <c r="B559" s="1"/>
      <c r="C559" s="54"/>
    </row>
    <row r="560" spans="1:3">
      <c r="A560" s="1"/>
      <c r="B560" s="1"/>
      <c r="C560" s="54"/>
    </row>
    <row r="561" spans="1:3">
      <c r="A561" s="1"/>
      <c r="B561" s="1"/>
      <c r="C561" s="54"/>
    </row>
    <row r="562" spans="1:3">
      <c r="A562" s="1"/>
      <c r="B562" s="1"/>
      <c r="C562" s="54"/>
    </row>
    <row r="563" spans="1:3">
      <c r="A563" s="1"/>
      <c r="B563" s="1"/>
      <c r="C563" s="54"/>
    </row>
    <row r="564" spans="1:3">
      <c r="A564" s="1"/>
      <c r="B564" s="1"/>
      <c r="C564" s="54"/>
    </row>
    <row r="565" spans="1:3">
      <c r="A565" s="1"/>
      <c r="B565" s="1"/>
      <c r="C565" s="54"/>
    </row>
    <row r="566" spans="1:3">
      <c r="A566" s="1"/>
      <c r="B566" s="1"/>
      <c r="C566" s="54"/>
    </row>
    <row r="567" spans="1:3">
      <c r="A567" s="1"/>
      <c r="B567" s="1"/>
      <c r="C567" s="54"/>
    </row>
    <row r="568" spans="1:3">
      <c r="A568" s="1"/>
      <c r="B568" s="1"/>
      <c r="C568" s="54"/>
    </row>
    <row r="569" spans="1:3">
      <c r="A569" s="1"/>
      <c r="B569" s="1"/>
      <c r="C569" s="54"/>
    </row>
    <row r="570" spans="1:3">
      <c r="A570" s="1"/>
      <c r="B570" s="1"/>
      <c r="C570" s="54"/>
    </row>
    <row r="571" spans="1:3">
      <c r="A571" s="1"/>
      <c r="B571" s="1"/>
      <c r="C571" s="54"/>
    </row>
    <row r="572" spans="1:3">
      <c r="A572" s="1"/>
      <c r="B572" s="1"/>
      <c r="C572" s="54"/>
    </row>
    <row r="573" spans="1:3">
      <c r="A573" s="1"/>
      <c r="B573" s="1"/>
      <c r="C573" s="54"/>
    </row>
    <row r="574" spans="1:3">
      <c r="A574" s="1"/>
      <c r="B574" s="1"/>
      <c r="C574" s="54"/>
    </row>
    <row r="575" spans="1:3">
      <c r="A575" s="1"/>
      <c r="B575" s="1"/>
      <c r="C575" s="54"/>
    </row>
    <row r="576" spans="1:3">
      <c r="A576" s="1"/>
      <c r="B576" s="1"/>
      <c r="C576" s="54"/>
    </row>
    <row r="577" spans="1:3">
      <c r="A577" s="1"/>
      <c r="B577" s="1"/>
      <c r="C577" s="54"/>
    </row>
    <row r="578" spans="1:3">
      <c r="A578" s="1"/>
      <c r="B578" s="1"/>
      <c r="C578" s="54"/>
    </row>
    <row r="579" spans="1:3">
      <c r="A579" s="1"/>
      <c r="B579" s="1"/>
      <c r="C579" s="54"/>
    </row>
    <row r="580" spans="1:3">
      <c r="A580" s="1"/>
      <c r="B580" s="1"/>
      <c r="C580" s="54"/>
    </row>
    <row r="581" spans="1:3">
      <c r="A581" s="1"/>
      <c r="B581" s="1"/>
      <c r="C581" s="54"/>
    </row>
    <row r="582" spans="1:3">
      <c r="A582" s="1"/>
      <c r="B582" s="1"/>
      <c r="C582" s="54"/>
    </row>
    <row r="583" spans="1:3">
      <c r="A583" s="1"/>
      <c r="B583" s="1"/>
      <c r="C583" s="54"/>
    </row>
    <row r="584" spans="1:3">
      <c r="A584" s="1"/>
      <c r="B584" s="1"/>
      <c r="C584" s="54"/>
    </row>
    <row r="585" spans="1:3">
      <c r="A585" s="1"/>
      <c r="B585" s="1"/>
      <c r="C585" s="54"/>
    </row>
    <row r="586" spans="1:3">
      <c r="A586" s="1"/>
      <c r="B586" s="1"/>
      <c r="C586" s="54"/>
    </row>
    <row r="587" spans="1:3">
      <c r="A587" s="1"/>
      <c r="B587" s="1"/>
      <c r="C587" s="54"/>
    </row>
    <row r="588" spans="1:3">
      <c r="A588" s="1"/>
      <c r="B588" s="1"/>
      <c r="C588" s="54"/>
    </row>
    <row r="589" spans="1:3">
      <c r="A589" s="1"/>
      <c r="B589" s="1"/>
      <c r="C589" s="54"/>
    </row>
    <row r="590" spans="1:3">
      <c r="A590" s="1"/>
      <c r="B590" s="1"/>
      <c r="C590" s="54"/>
    </row>
    <row r="591" spans="1:3">
      <c r="A591" s="1"/>
      <c r="B591" s="1"/>
      <c r="C591" s="54"/>
    </row>
    <row r="592" spans="1:3">
      <c r="A592" s="1"/>
      <c r="B592" s="1"/>
      <c r="C592" s="54"/>
    </row>
    <row r="593" spans="1:3">
      <c r="A593" s="1"/>
      <c r="B593" s="1"/>
      <c r="C593" s="54"/>
    </row>
    <row r="594" spans="1:3">
      <c r="A594" s="1"/>
      <c r="B594" s="1"/>
      <c r="C594" s="54"/>
    </row>
    <row r="595" spans="1:3">
      <c r="A595" s="1"/>
      <c r="B595" s="1"/>
      <c r="C595" s="54"/>
    </row>
    <row r="596" spans="1:3">
      <c r="A596" s="1"/>
      <c r="B596" s="1"/>
      <c r="C596" s="54"/>
    </row>
    <row r="597" spans="1:3">
      <c r="A597" s="1"/>
      <c r="B597" s="1"/>
      <c r="C597" s="54"/>
    </row>
    <row r="598" spans="1:3">
      <c r="A598" s="1"/>
      <c r="B598" s="1"/>
      <c r="C598" s="54"/>
    </row>
    <row r="599" spans="1:3">
      <c r="A599" s="1"/>
      <c r="B599" s="1"/>
      <c r="C599" s="54"/>
    </row>
    <row r="600" spans="1:3">
      <c r="A600" s="1"/>
      <c r="B600" s="1"/>
      <c r="C600" s="54"/>
    </row>
    <row r="601" spans="1:3">
      <c r="A601" s="1"/>
      <c r="B601" s="1"/>
      <c r="C601" s="54"/>
    </row>
    <row r="602" spans="1:3">
      <c r="A602" s="1"/>
      <c r="B602" s="1"/>
      <c r="C602" s="54"/>
    </row>
    <row r="603" spans="1:3">
      <c r="A603" s="1"/>
      <c r="B603" s="1"/>
      <c r="C603" s="54"/>
    </row>
  </sheetData>
  <mergeCells count="1">
    <mergeCell ref="A1:F1"/>
  </mergeCells>
  <phoneticPr fontId="16" type="noConversion"/>
  <printOptions gridLines="1"/>
  <pageMargins left="0.39370078740157483" right="0" top="0.23622047244094491" bottom="0" header="0.35433070866141736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3"/>
  <sheetViews>
    <sheetView tabSelected="1" topLeftCell="A29" workbookViewId="0">
      <pane xSplit="1" topLeftCell="B1" activePane="topRight" state="frozen"/>
      <selection pane="topRight" activeCell="D94" sqref="D94"/>
    </sheetView>
  </sheetViews>
  <sheetFormatPr defaultRowHeight="12"/>
  <cols>
    <col min="1" max="1" width="27.85546875" style="2" customWidth="1"/>
    <col min="2" max="2" width="13.140625" style="2" customWidth="1"/>
    <col min="3" max="3" width="12.42578125" style="10" customWidth="1"/>
    <col min="4" max="4" width="13" style="10" customWidth="1"/>
    <col min="5" max="5" width="10.42578125" style="33" customWidth="1"/>
    <col min="6" max="6" width="11.42578125" style="10" customWidth="1"/>
    <col min="7" max="7" width="9.85546875" style="10" bestFit="1" customWidth="1"/>
    <col min="8" max="16384" width="9.140625" style="10"/>
  </cols>
  <sheetData>
    <row r="1" spans="1:7" ht="24.75" customHeight="1">
      <c r="A1" s="59" t="s">
        <v>49</v>
      </c>
      <c r="B1" s="59"/>
      <c r="C1" s="59"/>
      <c r="D1" s="60"/>
      <c r="E1" s="60"/>
      <c r="F1" s="60"/>
    </row>
    <row r="2" spans="1:7" s="2" customFormat="1" ht="41.25" customHeight="1">
      <c r="A2" s="23" t="s">
        <v>0</v>
      </c>
      <c r="B2" s="24" t="s">
        <v>48</v>
      </c>
      <c r="C2" s="50" t="s">
        <v>34</v>
      </c>
      <c r="D2" s="24" t="s">
        <v>27</v>
      </c>
      <c r="E2" s="58" t="s">
        <v>28</v>
      </c>
      <c r="F2" s="23" t="s">
        <v>32</v>
      </c>
      <c r="G2" s="23" t="s">
        <v>62</v>
      </c>
    </row>
    <row r="3" spans="1:7" s="12" customFormat="1">
      <c r="A3" s="4" t="s">
        <v>23</v>
      </c>
      <c r="B3" s="8">
        <f>SUM(B4+B19)</f>
        <v>2678124.29</v>
      </c>
      <c r="C3" s="8">
        <f>SUM(C4+C19)</f>
        <v>2864041</v>
      </c>
      <c r="D3" s="8">
        <f>SUM(D4+D19)</f>
        <v>2421441.15</v>
      </c>
      <c r="E3" s="28">
        <f t="shared" ref="E3:E11" si="0">SUM(D3/C3*100)</f>
        <v>84.546315852321939</v>
      </c>
      <c r="F3" s="11">
        <f t="shared" ref="F3:F22" si="1">SUM(D3-C3)</f>
        <v>-442599.85000000009</v>
      </c>
      <c r="G3" s="56">
        <f t="shared" ref="G3:G24" si="2">SUM(C3-B3)</f>
        <v>185916.70999999996</v>
      </c>
    </row>
    <row r="4" spans="1:7" s="12" customFormat="1" ht="13.5">
      <c r="A4" s="20" t="s">
        <v>6</v>
      </c>
      <c r="B4" s="8">
        <f>SUM(B5+B12)</f>
        <v>1544674.2899999998</v>
      </c>
      <c r="C4" s="8">
        <f>SUM(C5+C12)</f>
        <v>1150257</v>
      </c>
      <c r="D4" s="8">
        <f>SUM(D5+D12)</f>
        <v>1136485.9099999999</v>
      </c>
      <c r="E4" s="28">
        <f t="shared" si="0"/>
        <v>98.802781465359473</v>
      </c>
      <c r="F4" s="11">
        <f t="shared" si="1"/>
        <v>-13771.090000000084</v>
      </c>
      <c r="G4" s="56">
        <f t="shared" si="2"/>
        <v>-394417.2899999998</v>
      </c>
    </row>
    <row r="5" spans="1:7" s="12" customFormat="1" ht="15">
      <c r="A5" s="21" t="s">
        <v>30</v>
      </c>
      <c r="B5" s="8">
        <f>SUM(B6:B11)</f>
        <v>1544674.2899999998</v>
      </c>
      <c r="C5" s="8">
        <f>SUM(C6:C11)</f>
        <v>1150257</v>
      </c>
      <c r="D5" s="8">
        <f>SUM(D6:D11)</f>
        <v>1133236.52</v>
      </c>
      <c r="E5" s="28">
        <f t="shared" si="0"/>
        <v>98.520288944122925</v>
      </c>
      <c r="F5" s="11">
        <f t="shared" si="1"/>
        <v>-17020.479999999981</v>
      </c>
      <c r="G5" s="56">
        <f t="shared" si="2"/>
        <v>-394417.2899999998</v>
      </c>
    </row>
    <row r="6" spans="1:7">
      <c r="A6" s="3" t="s">
        <v>7</v>
      </c>
      <c r="B6" s="14">
        <v>120230.45</v>
      </c>
      <c r="C6" s="14">
        <v>110600</v>
      </c>
      <c r="D6" s="14">
        <v>103567.21</v>
      </c>
      <c r="E6" s="29">
        <f t="shared" si="0"/>
        <v>93.641238698010852</v>
      </c>
      <c r="F6" s="27">
        <f t="shared" si="1"/>
        <v>-7032.7899999999936</v>
      </c>
      <c r="G6" s="56">
        <f t="shared" si="2"/>
        <v>-9630.4499999999971</v>
      </c>
    </row>
    <row r="7" spans="1:7">
      <c r="A7" s="3" t="s">
        <v>11</v>
      </c>
      <c r="B7" s="14">
        <v>56714.32</v>
      </c>
      <c r="C7" s="14">
        <v>49000</v>
      </c>
      <c r="D7" s="14">
        <v>5288.88</v>
      </c>
      <c r="E7" s="29">
        <f t="shared" si="0"/>
        <v>10.793632653061225</v>
      </c>
      <c r="F7" s="27">
        <f t="shared" si="1"/>
        <v>-43711.12</v>
      </c>
      <c r="G7" s="56">
        <f t="shared" si="2"/>
        <v>-7714.32</v>
      </c>
    </row>
    <row r="8" spans="1:7">
      <c r="A8" s="3" t="s">
        <v>10</v>
      </c>
      <c r="B8" s="14">
        <v>131318.98000000001</v>
      </c>
      <c r="C8" s="14">
        <v>158000</v>
      </c>
      <c r="D8" s="14">
        <v>0</v>
      </c>
      <c r="E8" s="29">
        <f t="shared" si="0"/>
        <v>0</v>
      </c>
      <c r="F8" s="27">
        <f t="shared" si="1"/>
        <v>-158000</v>
      </c>
      <c r="G8" s="56">
        <f t="shared" si="2"/>
        <v>26681.01999999999</v>
      </c>
    </row>
    <row r="9" spans="1:7">
      <c r="A9" s="3" t="s">
        <v>8</v>
      </c>
      <c r="B9" s="14">
        <v>809146.38</v>
      </c>
      <c r="C9" s="14">
        <v>660000</v>
      </c>
      <c r="D9" s="14">
        <v>595285.29</v>
      </c>
      <c r="E9" s="29">
        <f t="shared" si="0"/>
        <v>90.194740909090925</v>
      </c>
      <c r="F9" s="27">
        <f t="shared" si="1"/>
        <v>-64714.709999999963</v>
      </c>
      <c r="G9" s="56">
        <f t="shared" si="2"/>
        <v>-149146.38</v>
      </c>
    </row>
    <row r="10" spans="1:7">
      <c r="A10" s="3" t="s">
        <v>42</v>
      </c>
      <c r="B10" s="14">
        <v>424364.16</v>
      </c>
      <c r="C10" s="14">
        <v>169657</v>
      </c>
      <c r="D10" s="14">
        <v>428795.14</v>
      </c>
      <c r="E10" s="29">
        <f t="shared" si="0"/>
        <v>252.74238021419691</v>
      </c>
      <c r="F10" s="27">
        <f t="shared" si="1"/>
        <v>259138.14</v>
      </c>
      <c r="G10" s="56">
        <f t="shared" si="2"/>
        <v>-254707.15999999997</v>
      </c>
    </row>
    <row r="11" spans="1:7">
      <c r="A11" s="3" t="s">
        <v>18</v>
      </c>
      <c r="B11" s="14">
        <v>2900</v>
      </c>
      <c r="C11" s="14">
        <v>3000</v>
      </c>
      <c r="D11" s="14">
        <v>300</v>
      </c>
      <c r="E11" s="29">
        <f t="shared" si="0"/>
        <v>10</v>
      </c>
      <c r="F11" s="27">
        <f t="shared" si="1"/>
        <v>-2700</v>
      </c>
      <c r="G11" s="56">
        <f t="shared" si="2"/>
        <v>100</v>
      </c>
    </row>
    <row r="12" spans="1:7" ht="15">
      <c r="A12" s="21" t="s">
        <v>31</v>
      </c>
      <c r="B12" s="41">
        <f>SUM(B13:B18)</f>
        <v>0</v>
      </c>
      <c r="C12" s="51">
        <f>SUM(C13:C18)</f>
        <v>0</v>
      </c>
      <c r="D12" s="41">
        <f>SUM(D13:D18)</f>
        <v>3249.39</v>
      </c>
      <c r="E12" s="40">
        <v>0</v>
      </c>
      <c r="F12" s="39">
        <f t="shared" si="1"/>
        <v>3249.39</v>
      </c>
      <c r="G12" s="56">
        <f t="shared" si="2"/>
        <v>0</v>
      </c>
    </row>
    <row r="13" spans="1:7">
      <c r="A13" s="3" t="s">
        <v>9</v>
      </c>
      <c r="B13" s="14">
        <v>0</v>
      </c>
      <c r="C13" s="14">
        <v>0</v>
      </c>
      <c r="D13" s="14">
        <v>0</v>
      </c>
      <c r="E13" s="29">
        <v>0</v>
      </c>
      <c r="F13" s="11">
        <f t="shared" si="1"/>
        <v>0</v>
      </c>
      <c r="G13" s="56">
        <f t="shared" si="2"/>
        <v>0</v>
      </c>
    </row>
    <row r="14" spans="1:7" ht="36.75" customHeight="1">
      <c r="A14" s="7" t="s">
        <v>22</v>
      </c>
      <c r="B14" s="14">
        <v>0</v>
      </c>
      <c r="C14" s="14">
        <v>0</v>
      </c>
      <c r="D14" s="14">
        <v>0</v>
      </c>
      <c r="E14" s="29">
        <v>0</v>
      </c>
      <c r="F14" s="11">
        <f t="shared" si="1"/>
        <v>0</v>
      </c>
      <c r="G14" s="56">
        <f t="shared" si="2"/>
        <v>0</v>
      </c>
    </row>
    <row r="15" spans="1:7" ht="51" customHeight="1">
      <c r="A15" s="19" t="s">
        <v>26</v>
      </c>
      <c r="B15" s="14">
        <v>0</v>
      </c>
      <c r="C15" s="14">
        <v>0</v>
      </c>
      <c r="D15" s="14">
        <v>3249.39</v>
      </c>
      <c r="E15" s="29">
        <v>0</v>
      </c>
      <c r="F15" s="11">
        <f t="shared" si="1"/>
        <v>3249.39</v>
      </c>
      <c r="G15" s="56">
        <f t="shared" si="2"/>
        <v>0</v>
      </c>
    </row>
    <row r="16" spans="1:7" ht="24" customHeight="1">
      <c r="A16" s="7" t="s">
        <v>21</v>
      </c>
      <c r="B16" s="14">
        <v>0</v>
      </c>
      <c r="C16" s="14">
        <v>0</v>
      </c>
      <c r="D16" s="14">
        <v>0</v>
      </c>
      <c r="E16" s="29">
        <v>0</v>
      </c>
      <c r="F16" s="11">
        <f t="shared" si="1"/>
        <v>0</v>
      </c>
      <c r="G16" s="56">
        <f t="shared" si="2"/>
        <v>0</v>
      </c>
    </row>
    <row r="17" spans="1:7">
      <c r="A17" s="3" t="s">
        <v>19</v>
      </c>
      <c r="B17" s="14">
        <v>0</v>
      </c>
      <c r="C17" s="14">
        <v>0</v>
      </c>
      <c r="D17" s="14">
        <v>0</v>
      </c>
      <c r="E17" s="29">
        <v>0</v>
      </c>
      <c r="F17" s="11">
        <f t="shared" si="1"/>
        <v>0</v>
      </c>
      <c r="G17" s="56">
        <f t="shared" si="2"/>
        <v>0</v>
      </c>
    </row>
    <row r="18" spans="1:7">
      <c r="A18" s="3" t="s">
        <v>29</v>
      </c>
      <c r="B18" s="14">
        <v>0</v>
      </c>
      <c r="C18" s="14">
        <v>0</v>
      </c>
      <c r="D18" s="14">
        <v>0</v>
      </c>
      <c r="E18" s="29">
        <v>0</v>
      </c>
      <c r="F18" s="11">
        <f t="shared" si="1"/>
        <v>0</v>
      </c>
      <c r="G18" s="56">
        <f t="shared" si="2"/>
        <v>0</v>
      </c>
    </row>
    <row r="19" spans="1:7" s="12" customFormat="1">
      <c r="A19" s="4" t="s">
        <v>1</v>
      </c>
      <c r="B19" s="8">
        <f>SUM(B20:B25)</f>
        <v>1133450</v>
      </c>
      <c r="C19" s="8">
        <f>SUM(C20:C27)</f>
        <v>1713784</v>
      </c>
      <c r="D19" s="8">
        <f>SUM(D20:D27)</f>
        <v>1284955.24</v>
      </c>
      <c r="E19" s="28">
        <f t="shared" ref="E19:E28" si="3">SUM(D19/C19*100)</f>
        <v>74.977665796856542</v>
      </c>
      <c r="F19" s="11">
        <f t="shared" si="1"/>
        <v>-428828.76</v>
      </c>
      <c r="G19" s="56">
        <f t="shared" si="2"/>
        <v>580334</v>
      </c>
    </row>
    <row r="20" spans="1:7">
      <c r="A20" s="3" t="s">
        <v>12</v>
      </c>
      <c r="B20" s="14">
        <v>1072300</v>
      </c>
      <c r="C20" s="14">
        <v>1032300</v>
      </c>
      <c r="D20" s="14">
        <v>1032300</v>
      </c>
      <c r="E20" s="28">
        <f t="shared" si="3"/>
        <v>100</v>
      </c>
      <c r="F20" s="11">
        <f t="shared" si="1"/>
        <v>0</v>
      </c>
      <c r="G20" s="56">
        <f t="shared" si="2"/>
        <v>-40000</v>
      </c>
    </row>
    <row r="21" spans="1:7" ht="36">
      <c r="A21" s="3" t="s">
        <v>3</v>
      </c>
      <c r="B21" s="14">
        <v>61000</v>
      </c>
      <c r="C21" s="14">
        <v>68600</v>
      </c>
      <c r="D21" s="14">
        <v>68600</v>
      </c>
      <c r="E21" s="28">
        <f t="shared" si="3"/>
        <v>100</v>
      </c>
      <c r="F21" s="11">
        <f t="shared" si="1"/>
        <v>0</v>
      </c>
      <c r="G21" s="56">
        <f t="shared" si="2"/>
        <v>7600</v>
      </c>
    </row>
    <row r="22" spans="1:7" ht="24">
      <c r="A22" s="3" t="s">
        <v>37</v>
      </c>
      <c r="B22" s="14">
        <v>150</v>
      </c>
      <c r="C22" s="14">
        <v>150</v>
      </c>
      <c r="D22" s="14">
        <v>150</v>
      </c>
      <c r="E22" s="28">
        <f t="shared" si="3"/>
        <v>100</v>
      </c>
      <c r="F22" s="11">
        <f t="shared" si="1"/>
        <v>0</v>
      </c>
      <c r="G22" s="56">
        <f t="shared" si="2"/>
        <v>0</v>
      </c>
    </row>
    <row r="23" spans="1:7">
      <c r="A23" s="3" t="s">
        <v>64</v>
      </c>
      <c r="B23" s="14"/>
      <c r="C23" s="14">
        <v>367434</v>
      </c>
      <c r="D23" s="14"/>
      <c r="E23" s="28">
        <f t="shared" si="3"/>
        <v>0</v>
      </c>
      <c r="F23" s="11"/>
      <c r="G23" s="56">
        <f t="shared" si="2"/>
        <v>367434</v>
      </c>
    </row>
    <row r="24" spans="1:7">
      <c r="A24" s="3" t="s">
        <v>65</v>
      </c>
      <c r="B24" s="14"/>
      <c r="C24" s="14">
        <v>20000</v>
      </c>
      <c r="D24" s="14">
        <v>12680.24</v>
      </c>
      <c r="E24" s="28">
        <f t="shared" si="3"/>
        <v>63.401200000000003</v>
      </c>
      <c r="F24" s="11"/>
      <c r="G24" s="56">
        <f t="shared" si="2"/>
        <v>20000</v>
      </c>
    </row>
    <row r="25" spans="1:7">
      <c r="A25" s="3" t="s">
        <v>50</v>
      </c>
      <c r="B25" s="14">
        <v>0</v>
      </c>
      <c r="C25" s="14">
        <v>184300</v>
      </c>
      <c r="D25" s="14">
        <v>138225</v>
      </c>
      <c r="E25" s="28">
        <f t="shared" si="3"/>
        <v>75</v>
      </c>
      <c r="F25" s="11">
        <f>SUM(D25-C25)</f>
        <v>-46075</v>
      </c>
      <c r="G25" s="56">
        <f>SUM(C25-B25)</f>
        <v>184300</v>
      </c>
    </row>
    <row r="26" spans="1:7">
      <c r="A26" s="3" t="s">
        <v>66</v>
      </c>
      <c r="B26" s="14"/>
      <c r="C26" s="14">
        <v>32000</v>
      </c>
      <c r="D26" s="14">
        <v>24000</v>
      </c>
      <c r="E26" s="28">
        <f t="shared" si="3"/>
        <v>75</v>
      </c>
      <c r="F26" s="11">
        <f>SUM(D26-C26)</f>
        <v>-8000</v>
      </c>
      <c r="G26" s="56">
        <f>SUM(C26-B26)</f>
        <v>32000</v>
      </c>
    </row>
    <row r="27" spans="1:7">
      <c r="A27" s="3" t="s">
        <v>67</v>
      </c>
      <c r="B27" s="14"/>
      <c r="C27" s="14">
        <v>9000</v>
      </c>
      <c r="D27" s="14">
        <v>9000</v>
      </c>
      <c r="E27" s="28">
        <f t="shared" si="3"/>
        <v>100</v>
      </c>
      <c r="F27" s="11">
        <f>SUM(D27-C27)</f>
        <v>0</v>
      </c>
      <c r="G27" s="56">
        <f>SUM(C27-B27)</f>
        <v>9000</v>
      </c>
    </row>
    <row r="28" spans="1:7" s="16" customFormat="1">
      <c r="A28" s="5" t="s">
        <v>4</v>
      </c>
      <c r="B28" s="9">
        <f>B19+B4</f>
        <v>2678124.29</v>
      </c>
      <c r="C28" s="9">
        <f>C19+C4</f>
        <v>2864041</v>
      </c>
      <c r="D28" s="9">
        <f>D19+D4</f>
        <v>2421441.15</v>
      </c>
      <c r="E28" s="28">
        <f t="shared" si="3"/>
        <v>84.546315852321939</v>
      </c>
      <c r="F28" s="9">
        <f>F19+F4</f>
        <v>-442599.85000000009</v>
      </c>
      <c r="G28" s="56">
        <f t="shared" ref="G28:G55" si="4">SUM(C28-B28)</f>
        <v>185916.70999999996</v>
      </c>
    </row>
    <row r="29" spans="1:7">
      <c r="A29" s="3" t="s">
        <v>33</v>
      </c>
      <c r="B29" s="15"/>
      <c r="C29" s="14"/>
      <c r="D29" s="15"/>
      <c r="E29" s="30"/>
      <c r="F29" s="22"/>
      <c r="G29" s="56">
        <f t="shared" si="4"/>
        <v>0</v>
      </c>
    </row>
    <row r="30" spans="1:7" s="16" customFormat="1">
      <c r="A30" s="25" t="s">
        <v>14</v>
      </c>
      <c r="B30" s="26">
        <f>SUM(B35+B41+B49+B47+B45+B51+B31+B33+B58+B56)</f>
        <v>1617420.6499999997</v>
      </c>
      <c r="C30" s="26">
        <f>SUM(C35+C41+C49+C47+C45+C51+C31+C33+C58+C56+C52+C54)</f>
        <v>1614550</v>
      </c>
      <c r="D30" s="26">
        <f>SUM(D35+D41+D49+D47+D45+D51+D31+D33+D58+D56+D52+D54)</f>
        <v>1021515.4199999999</v>
      </c>
      <c r="E30" s="34">
        <f t="shared" ref="E30:E36" si="5">SUM(D30/C30*100)</f>
        <v>63.269358025456</v>
      </c>
      <c r="F30" s="26">
        <f>SUM(F35+F41+F49+F47+F45+F51+F31+F33+F58+F56+F54+F52)</f>
        <v>-593034.57999999996</v>
      </c>
      <c r="G30" s="56">
        <f t="shared" si="4"/>
        <v>-2870.649999999674</v>
      </c>
    </row>
    <row r="31" spans="1:7" s="16" customFormat="1" ht="48">
      <c r="A31" s="37" t="s">
        <v>51</v>
      </c>
      <c r="B31" s="35">
        <f>SUM(B32)</f>
        <v>29773.18</v>
      </c>
      <c r="C31" s="14">
        <f>SUM(C32)</f>
        <v>35100</v>
      </c>
      <c r="D31" s="35">
        <f>SUM(D32)</f>
        <v>0</v>
      </c>
      <c r="E31" s="34">
        <f t="shared" si="5"/>
        <v>0</v>
      </c>
      <c r="F31" s="13">
        <f>SUM(D31-C31)</f>
        <v>-35100</v>
      </c>
      <c r="G31" s="56">
        <f t="shared" si="4"/>
        <v>5326.82</v>
      </c>
    </row>
    <row r="32" spans="1:7" s="16" customFormat="1">
      <c r="A32" s="37">
        <v>226</v>
      </c>
      <c r="B32" s="35">
        <v>29773.18</v>
      </c>
      <c r="C32" s="14">
        <v>35100</v>
      </c>
      <c r="D32" s="35"/>
      <c r="E32" s="34">
        <f t="shared" si="5"/>
        <v>0</v>
      </c>
      <c r="F32" s="13">
        <f>SUM(D32-C32)</f>
        <v>-35100</v>
      </c>
      <c r="G32" s="56">
        <f t="shared" si="4"/>
        <v>5326.82</v>
      </c>
    </row>
    <row r="33" spans="1:7" s="16" customFormat="1" ht="48">
      <c r="A33" s="37" t="s">
        <v>44</v>
      </c>
      <c r="B33" s="35">
        <f>SUM(B34)</f>
        <v>5000</v>
      </c>
      <c r="C33" s="14">
        <f>SUM(C34)</f>
        <v>0</v>
      </c>
      <c r="D33" s="35">
        <f>SUM(D34)</f>
        <v>0</v>
      </c>
      <c r="E33" s="34"/>
      <c r="F33" s="13">
        <f>SUM(D33-C33)</f>
        <v>0</v>
      </c>
      <c r="G33" s="56">
        <f t="shared" si="4"/>
        <v>-5000</v>
      </c>
    </row>
    <row r="34" spans="1:7" s="16" customFormat="1">
      <c r="A34" s="37">
        <v>226</v>
      </c>
      <c r="B34" s="35">
        <v>5000</v>
      </c>
      <c r="C34" s="14">
        <v>0</v>
      </c>
      <c r="D34" s="35"/>
      <c r="E34" s="34"/>
      <c r="F34" s="13">
        <f>SUM(D34-C34)</f>
        <v>0</v>
      </c>
      <c r="G34" s="56">
        <f t="shared" si="4"/>
        <v>-5000</v>
      </c>
    </row>
    <row r="35" spans="1:7" s="18" customFormat="1">
      <c r="A35" s="45" t="s">
        <v>52</v>
      </c>
      <c r="B35" s="17">
        <f>SUM(B36:B40)</f>
        <v>1191261.3399999999</v>
      </c>
      <c r="C35" s="17">
        <f>SUM(C36:C40)</f>
        <v>1008800</v>
      </c>
      <c r="D35" s="17">
        <f>SUM(D36:D40)</f>
        <v>650376.93999999994</v>
      </c>
      <c r="E35" s="34">
        <f t="shared" si="5"/>
        <v>64.470354877081675</v>
      </c>
      <c r="F35" s="17">
        <f>SUM(F36:F40)</f>
        <v>-358423.06</v>
      </c>
      <c r="G35" s="56">
        <f t="shared" si="4"/>
        <v>-182461.33999999985</v>
      </c>
    </row>
    <row r="36" spans="1:7">
      <c r="A36" s="7">
        <v>121</v>
      </c>
      <c r="B36" s="14">
        <v>532527.75</v>
      </c>
      <c r="C36" s="14">
        <v>435000</v>
      </c>
      <c r="D36" s="14">
        <v>313651.34000000003</v>
      </c>
      <c r="E36" s="34">
        <f t="shared" si="5"/>
        <v>72.103756321839086</v>
      </c>
      <c r="F36" s="14">
        <f>SUM(D36-C36)</f>
        <v>-121348.65999999997</v>
      </c>
      <c r="G36" s="56">
        <f t="shared" si="4"/>
        <v>-97527.75</v>
      </c>
    </row>
    <row r="37" spans="1:7">
      <c r="A37" s="7"/>
      <c r="B37" s="14">
        <v>0</v>
      </c>
      <c r="C37" s="14">
        <v>0</v>
      </c>
      <c r="D37" s="14"/>
      <c r="E37" s="34"/>
      <c r="F37" s="14">
        <f>SUM(D37-C37)</f>
        <v>0</v>
      </c>
      <c r="G37" s="56">
        <f t="shared" si="4"/>
        <v>0</v>
      </c>
    </row>
    <row r="38" spans="1:7">
      <c r="A38" s="7">
        <v>129</v>
      </c>
      <c r="B38" s="14">
        <v>156395.62</v>
      </c>
      <c r="C38" s="14">
        <v>142000</v>
      </c>
      <c r="D38" s="14">
        <v>90189.99</v>
      </c>
      <c r="E38" s="34">
        <f>SUM(D38/C38*100)</f>
        <v>63.514077464788734</v>
      </c>
      <c r="F38" s="14">
        <f>SUM(D38-C38)</f>
        <v>-51810.009999999995</v>
      </c>
      <c r="G38" s="56">
        <f t="shared" si="4"/>
        <v>-14395.619999999995</v>
      </c>
    </row>
    <row r="39" spans="1:7">
      <c r="A39" s="7">
        <v>244</v>
      </c>
      <c r="B39" s="14">
        <v>500637.97</v>
      </c>
      <c r="C39" s="14">
        <v>431800</v>
      </c>
      <c r="D39" s="14">
        <v>246535.61</v>
      </c>
      <c r="E39" s="34">
        <f>SUM(D39/C39*100)</f>
        <v>57.094861046780906</v>
      </c>
      <c r="F39" s="14">
        <f>SUM(D39-C39)</f>
        <v>-185264.39</v>
      </c>
      <c r="G39" s="56">
        <f t="shared" si="4"/>
        <v>-68837.969999999972</v>
      </c>
    </row>
    <row r="40" spans="1:7">
      <c r="A40" s="7">
        <v>850</v>
      </c>
      <c r="B40" s="14">
        <v>1700</v>
      </c>
      <c r="C40" s="14">
        <v>0</v>
      </c>
      <c r="D40" s="14">
        <v>0</v>
      </c>
      <c r="E40" s="34">
        <v>0</v>
      </c>
      <c r="F40" s="14">
        <f>SUM(D40-C40)</f>
        <v>0</v>
      </c>
      <c r="G40" s="56">
        <f t="shared" si="4"/>
        <v>-1700</v>
      </c>
    </row>
    <row r="41" spans="1:7" s="18" customFormat="1">
      <c r="A41" s="45" t="s">
        <v>53</v>
      </c>
      <c r="B41" s="17">
        <f>SUM(B42:B44)</f>
        <v>370751.75</v>
      </c>
      <c r="C41" s="17">
        <f>SUM(C42:C44)</f>
        <v>515000</v>
      </c>
      <c r="D41" s="17">
        <f>SUM(D42:D44)</f>
        <v>366638.48</v>
      </c>
      <c r="E41" s="34">
        <f>SUM(D41/C41*100)</f>
        <v>71.191937864077673</v>
      </c>
      <c r="F41" s="17">
        <f>SUM(F42:F44)</f>
        <v>-148361.51999999999</v>
      </c>
      <c r="G41" s="56">
        <f t="shared" si="4"/>
        <v>144248.25</v>
      </c>
    </row>
    <row r="42" spans="1:7">
      <c r="A42" s="7">
        <v>121</v>
      </c>
      <c r="B42" s="14">
        <v>297977.89</v>
      </c>
      <c r="C42" s="14">
        <v>395000</v>
      </c>
      <c r="D42" s="14">
        <v>285075.64</v>
      </c>
      <c r="E42" s="34">
        <f>SUM(D42/C42*100)</f>
        <v>72.171048101265825</v>
      </c>
      <c r="F42" s="14">
        <f>SUM(D42-C42)</f>
        <v>-109924.35999999999</v>
      </c>
      <c r="G42" s="56">
        <f t="shared" si="4"/>
        <v>97022.109999999986</v>
      </c>
    </row>
    <row r="43" spans="1:7">
      <c r="A43" s="7">
        <v>0</v>
      </c>
      <c r="B43" s="14"/>
      <c r="C43" s="14">
        <v>0</v>
      </c>
      <c r="D43" s="14"/>
      <c r="E43" s="34"/>
      <c r="F43" s="14">
        <f>SUM(D43-C43)</f>
        <v>0</v>
      </c>
      <c r="G43" s="56">
        <f t="shared" si="4"/>
        <v>0</v>
      </c>
    </row>
    <row r="44" spans="1:7">
      <c r="A44" s="7">
        <v>129</v>
      </c>
      <c r="B44" s="14">
        <v>72773.86</v>
      </c>
      <c r="C44" s="14">
        <v>120000</v>
      </c>
      <c r="D44" s="14">
        <v>81562.84</v>
      </c>
      <c r="E44" s="34">
        <f>SUM(D44/C44*100)</f>
        <v>67.969033333333329</v>
      </c>
      <c r="F44" s="14">
        <f>SUM(D44-C44)</f>
        <v>-38437.160000000003</v>
      </c>
      <c r="G44" s="56">
        <f t="shared" si="4"/>
        <v>47226.14</v>
      </c>
    </row>
    <row r="45" spans="1:7" hidden="1">
      <c r="A45" s="7" t="s">
        <v>25</v>
      </c>
      <c r="B45" s="14">
        <f>SUM(B46)</f>
        <v>0</v>
      </c>
      <c r="C45" s="14">
        <f>SUM(C46)</f>
        <v>0</v>
      </c>
      <c r="D45" s="14">
        <f>SUM(D46)</f>
        <v>0</v>
      </c>
      <c r="E45" s="34"/>
      <c r="F45" s="14">
        <f>SUM(F46)</f>
        <v>0</v>
      </c>
      <c r="G45" s="56">
        <f t="shared" si="4"/>
        <v>0</v>
      </c>
    </row>
    <row r="46" spans="1:7" hidden="1">
      <c r="A46" s="7">
        <v>226</v>
      </c>
      <c r="B46" s="14">
        <v>0</v>
      </c>
      <c r="C46" s="14">
        <v>0</v>
      </c>
      <c r="D46" s="14">
        <v>0</v>
      </c>
      <c r="E46" s="34"/>
      <c r="F46" s="14">
        <f>SUM(D46-C46)</f>
        <v>0</v>
      </c>
      <c r="G46" s="56">
        <f t="shared" si="4"/>
        <v>0</v>
      </c>
    </row>
    <row r="47" spans="1:7" hidden="1">
      <c r="A47" s="7" t="s">
        <v>41</v>
      </c>
      <c r="B47" s="14">
        <f>SUM(B48)</f>
        <v>0</v>
      </c>
      <c r="C47" s="14">
        <f>SUM(C48)</f>
        <v>0</v>
      </c>
      <c r="D47" s="14">
        <f>SUM(D48)</f>
        <v>0</v>
      </c>
      <c r="E47" s="34"/>
      <c r="F47" s="46">
        <f>SUM(F48)</f>
        <v>0</v>
      </c>
      <c r="G47" s="56">
        <f t="shared" si="4"/>
        <v>0</v>
      </c>
    </row>
    <row r="48" spans="1:7" hidden="1">
      <c r="A48" s="7">
        <v>290</v>
      </c>
      <c r="B48" s="14">
        <v>0</v>
      </c>
      <c r="C48" s="14">
        <v>0</v>
      </c>
      <c r="D48" s="14">
        <v>0</v>
      </c>
      <c r="E48" s="34"/>
      <c r="F48" s="14">
        <f>SUM(D48-C48)</f>
        <v>0</v>
      </c>
      <c r="G48" s="56">
        <f t="shared" si="4"/>
        <v>0</v>
      </c>
    </row>
    <row r="49" spans="1:7" s="18" customFormat="1">
      <c r="A49" s="45" t="s">
        <v>38</v>
      </c>
      <c r="B49" s="17">
        <f>B50</f>
        <v>0</v>
      </c>
      <c r="C49" s="17">
        <f>C50</f>
        <v>1000</v>
      </c>
      <c r="D49" s="17">
        <f>D50</f>
        <v>0</v>
      </c>
      <c r="E49" s="34">
        <f t="shared" ref="E49:E55" si="6">SUM(D49/C49*100)</f>
        <v>0</v>
      </c>
      <c r="F49" s="47">
        <f>SUM(F50)</f>
        <v>-1000</v>
      </c>
      <c r="G49" s="56">
        <f t="shared" si="4"/>
        <v>1000</v>
      </c>
    </row>
    <row r="50" spans="1:7">
      <c r="A50" s="7">
        <v>290</v>
      </c>
      <c r="B50" s="14">
        <v>0</v>
      </c>
      <c r="C50" s="14">
        <v>1000</v>
      </c>
      <c r="D50" s="14">
        <v>0</v>
      </c>
      <c r="E50" s="34">
        <f t="shared" si="6"/>
        <v>0</v>
      </c>
      <c r="F50" s="14">
        <f t="shared" ref="F50:F58" si="7">SUM(D50-C50)</f>
        <v>-1000</v>
      </c>
      <c r="G50" s="56">
        <f t="shared" si="4"/>
        <v>1000</v>
      </c>
    </row>
    <row r="51" spans="1:7" ht="24">
      <c r="A51" s="48" t="s">
        <v>39</v>
      </c>
      <c r="B51" s="14">
        <v>150</v>
      </c>
      <c r="C51" s="14">
        <v>150</v>
      </c>
      <c r="D51" s="14"/>
      <c r="E51" s="34">
        <f t="shared" si="6"/>
        <v>0</v>
      </c>
      <c r="F51" s="14">
        <f t="shared" si="7"/>
        <v>-150</v>
      </c>
      <c r="G51" s="56">
        <f t="shared" si="4"/>
        <v>0</v>
      </c>
    </row>
    <row r="52" spans="1:7" ht="39" customHeight="1">
      <c r="A52" s="48" t="s">
        <v>63</v>
      </c>
      <c r="B52" s="14"/>
      <c r="C52" s="14">
        <f>SUM(C53:C53)</f>
        <v>4500</v>
      </c>
      <c r="D52" s="14">
        <f>SUM(D53:D53)</f>
        <v>4500</v>
      </c>
      <c r="E52" s="34">
        <f t="shared" si="6"/>
        <v>100</v>
      </c>
      <c r="F52" s="14">
        <f t="shared" si="7"/>
        <v>0</v>
      </c>
      <c r="G52" s="56">
        <f t="shared" si="4"/>
        <v>4500</v>
      </c>
    </row>
    <row r="53" spans="1:7">
      <c r="A53" s="48">
        <v>244</v>
      </c>
      <c r="B53" s="14"/>
      <c r="C53" s="14">
        <v>4500</v>
      </c>
      <c r="D53" s="14">
        <v>4500</v>
      </c>
      <c r="E53" s="34">
        <f t="shared" si="6"/>
        <v>100</v>
      </c>
      <c r="F53" s="14">
        <f t="shared" si="7"/>
        <v>0</v>
      </c>
      <c r="G53" s="56">
        <f t="shared" si="4"/>
        <v>4500</v>
      </c>
    </row>
    <row r="54" spans="1:7" ht="36">
      <c r="A54" s="48" t="s">
        <v>68</v>
      </c>
      <c r="B54" s="14"/>
      <c r="C54" s="14">
        <f>SUM(C55)</f>
        <v>50000</v>
      </c>
      <c r="D54" s="14">
        <f>SUM(D55)</f>
        <v>0</v>
      </c>
      <c r="E54" s="34">
        <f t="shared" si="6"/>
        <v>0</v>
      </c>
      <c r="F54" s="14">
        <f t="shared" si="7"/>
        <v>-50000</v>
      </c>
      <c r="G54" s="56">
        <f t="shared" si="4"/>
        <v>50000</v>
      </c>
    </row>
    <row r="55" spans="1:7">
      <c r="A55" s="48">
        <v>244</v>
      </c>
      <c r="B55" s="14"/>
      <c r="C55" s="14">
        <v>50000</v>
      </c>
      <c r="D55" s="14"/>
      <c r="E55" s="34">
        <f t="shared" si="6"/>
        <v>0</v>
      </c>
      <c r="F55" s="14">
        <f t="shared" si="7"/>
        <v>-50000</v>
      </c>
      <c r="G55" s="56">
        <f t="shared" si="4"/>
        <v>50000</v>
      </c>
    </row>
    <row r="56" spans="1:7" ht="48">
      <c r="A56" s="48" t="s">
        <v>47</v>
      </c>
      <c r="B56" s="14">
        <f>SUM(B57)</f>
        <v>15000</v>
      </c>
      <c r="C56" s="14">
        <f>SUM(C57)</f>
        <v>0</v>
      </c>
      <c r="D56" s="14">
        <f>SUM(D57)</f>
        <v>0</v>
      </c>
      <c r="E56" s="34"/>
      <c r="F56" s="14">
        <f t="shared" si="7"/>
        <v>0</v>
      </c>
      <c r="G56" s="56">
        <f t="shared" ref="G56:G105" si="8">SUM(C56-B56)</f>
        <v>-15000</v>
      </c>
    </row>
    <row r="57" spans="1:7">
      <c r="A57" s="48">
        <v>226</v>
      </c>
      <c r="B57" s="14">
        <v>15000</v>
      </c>
      <c r="C57" s="14">
        <v>0</v>
      </c>
      <c r="D57" s="14"/>
      <c r="E57" s="34"/>
      <c r="F57" s="14">
        <f t="shared" si="7"/>
        <v>0</v>
      </c>
      <c r="G57" s="56">
        <f t="shared" si="8"/>
        <v>-15000</v>
      </c>
    </row>
    <row r="58" spans="1:7" s="16" customFormat="1" ht="52.5" customHeight="1">
      <c r="A58" s="37" t="s">
        <v>45</v>
      </c>
      <c r="B58" s="35">
        <f>SUM(B59)</f>
        <v>5484.38</v>
      </c>
      <c r="C58" s="14">
        <f>SUM(C59)</f>
        <v>0</v>
      </c>
      <c r="D58" s="35">
        <f>SUM(D59)</f>
        <v>0</v>
      </c>
      <c r="E58" s="34"/>
      <c r="F58" s="13">
        <f t="shared" si="7"/>
        <v>0</v>
      </c>
      <c r="G58" s="56">
        <f t="shared" si="8"/>
        <v>-5484.38</v>
      </c>
    </row>
    <row r="59" spans="1:7" s="16" customFormat="1">
      <c r="A59" s="55">
        <v>1111503244226</v>
      </c>
      <c r="B59" s="35">
        <v>5484.38</v>
      </c>
      <c r="C59" s="14">
        <v>0</v>
      </c>
      <c r="D59" s="35"/>
      <c r="E59" s="34"/>
      <c r="F59" s="13"/>
      <c r="G59" s="56">
        <f t="shared" si="8"/>
        <v>-5484.38</v>
      </c>
    </row>
    <row r="60" spans="1:7">
      <c r="A60" s="3"/>
      <c r="B60" s="14"/>
      <c r="C60" s="14"/>
      <c r="D60" s="14"/>
      <c r="E60" s="29"/>
      <c r="F60" s="22"/>
      <c r="G60" s="56">
        <f t="shared" si="8"/>
        <v>0</v>
      </c>
    </row>
    <row r="61" spans="1:7" s="16" customFormat="1" ht="24">
      <c r="A61" s="25" t="s">
        <v>54</v>
      </c>
      <c r="B61" s="26">
        <f>SUM(B62:B64)</f>
        <v>61000</v>
      </c>
      <c r="C61" s="26">
        <f>SUM(C62:C64)</f>
        <v>68600</v>
      </c>
      <c r="D61" s="26">
        <f>SUM(D62:D64)</f>
        <v>42022.64</v>
      </c>
      <c r="E61" s="32">
        <f t="shared" ref="E61:E74" si="9">SUM(D61/C61*100)</f>
        <v>61.257492711370261</v>
      </c>
      <c r="F61" s="26">
        <f>SUM(F62:F64)</f>
        <v>-26577.360000000004</v>
      </c>
      <c r="G61" s="56">
        <f t="shared" si="8"/>
        <v>7600</v>
      </c>
    </row>
    <row r="62" spans="1:7">
      <c r="A62" s="3">
        <v>121</v>
      </c>
      <c r="B62" s="14">
        <v>44745.46</v>
      </c>
      <c r="C62" s="14">
        <v>48413.16</v>
      </c>
      <c r="D62" s="14">
        <v>32275.439999999999</v>
      </c>
      <c r="E62" s="29">
        <f t="shared" si="9"/>
        <v>66.666666666666657</v>
      </c>
      <c r="F62" s="13">
        <f>SUM(D62-C62)</f>
        <v>-16137.720000000005</v>
      </c>
      <c r="G62" s="56">
        <f t="shared" si="8"/>
        <v>3667.7000000000044</v>
      </c>
    </row>
    <row r="63" spans="1:7">
      <c r="A63" s="3">
        <v>129</v>
      </c>
      <c r="B63" s="14">
        <v>13513.13</v>
      </c>
      <c r="C63" s="14">
        <v>14620.77</v>
      </c>
      <c r="D63" s="14">
        <v>9747.2000000000007</v>
      </c>
      <c r="E63" s="29">
        <f t="shared" si="9"/>
        <v>66.666803458367795</v>
      </c>
      <c r="F63" s="13">
        <f>SUM(D63-C63)</f>
        <v>-4873.57</v>
      </c>
      <c r="G63" s="56">
        <f t="shared" si="8"/>
        <v>1107.6400000000012</v>
      </c>
    </row>
    <row r="64" spans="1:7">
      <c r="A64" s="3">
        <v>244</v>
      </c>
      <c r="B64" s="14">
        <v>2741.41</v>
      </c>
      <c r="C64" s="14">
        <v>5566.07</v>
      </c>
      <c r="D64" s="14"/>
      <c r="E64" s="29">
        <f t="shared" si="9"/>
        <v>0</v>
      </c>
      <c r="F64" s="13">
        <f>SUM(D64-C64)</f>
        <v>-5566.07</v>
      </c>
      <c r="G64" s="56">
        <f t="shared" si="8"/>
        <v>2824.66</v>
      </c>
    </row>
    <row r="65" spans="1:7" s="16" customFormat="1">
      <c r="A65" s="25" t="s">
        <v>15</v>
      </c>
      <c r="B65" s="26">
        <f>SUM(B66+B69)</f>
        <v>90295.95</v>
      </c>
      <c r="C65" s="26">
        <f>SUM(C66+C69)</f>
        <v>115000</v>
      </c>
      <c r="D65" s="26">
        <f>SUM(D66+D69)</f>
        <v>71613.31</v>
      </c>
      <c r="E65" s="32">
        <f t="shared" si="9"/>
        <v>62.272443478260861</v>
      </c>
      <c r="F65" s="26">
        <f>F66+F69</f>
        <v>-43386.69</v>
      </c>
      <c r="G65" s="56">
        <f t="shared" si="8"/>
        <v>24704.050000000003</v>
      </c>
    </row>
    <row r="66" spans="1:7" s="18" customFormat="1" ht="24">
      <c r="A66" s="6" t="s">
        <v>55</v>
      </c>
      <c r="B66" s="17">
        <f>SUM(B67:B68)</f>
        <v>35420</v>
      </c>
      <c r="C66" s="17">
        <f>SUM(C67:C68)</f>
        <v>40000</v>
      </c>
      <c r="D66" s="17">
        <f>SUM(D67:D68)</f>
        <v>31775</v>
      </c>
      <c r="E66" s="29">
        <f t="shared" si="9"/>
        <v>79.4375</v>
      </c>
      <c r="F66" s="17">
        <f>SUM(F67:F68)</f>
        <v>-8225</v>
      </c>
      <c r="G66" s="56">
        <f t="shared" si="8"/>
        <v>4580</v>
      </c>
    </row>
    <row r="67" spans="1:7">
      <c r="A67" s="3">
        <v>244</v>
      </c>
      <c r="B67" s="14">
        <v>25420</v>
      </c>
      <c r="C67" s="14">
        <v>40000</v>
      </c>
      <c r="D67" s="14">
        <v>31775</v>
      </c>
      <c r="E67" s="29">
        <f t="shared" si="9"/>
        <v>79.4375</v>
      </c>
      <c r="F67" s="13">
        <f>SUM(D67-C67)</f>
        <v>-8225</v>
      </c>
      <c r="G67" s="56">
        <f t="shared" si="8"/>
        <v>14580</v>
      </c>
    </row>
    <row r="68" spans="1:7">
      <c r="A68" s="3">
        <v>244</v>
      </c>
      <c r="B68" s="14">
        <v>10000</v>
      </c>
      <c r="C68" s="14">
        <v>0</v>
      </c>
      <c r="D68" s="14"/>
      <c r="E68" s="29"/>
      <c r="F68" s="13">
        <f>SUM(D68-C68)</f>
        <v>0</v>
      </c>
      <c r="G68" s="56">
        <f t="shared" si="8"/>
        <v>-10000</v>
      </c>
    </row>
    <row r="69" spans="1:7" ht="36">
      <c r="A69" s="38" t="s">
        <v>56</v>
      </c>
      <c r="B69" s="14">
        <f>SUM(B70:B71)</f>
        <v>54875.95</v>
      </c>
      <c r="C69" s="14">
        <f>SUM(C70:C71)</f>
        <v>75000</v>
      </c>
      <c r="D69" s="14">
        <f>SUM(D70:D71)</f>
        <v>39838.31</v>
      </c>
      <c r="E69" s="29">
        <f t="shared" si="9"/>
        <v>53.117746666666662</v>
      </c>
      <c r="F69" s="13">
        <f>SUM(F70:F71)</f>
        <v>-35161.69</v>
      </c>
      <c r="G69" s="56">
        <f t="shared" si="8"/>
        <v>20124.050000000003</v>
      </c>
    </row>
    <row r="70" spans="1:7">
      <c r="A70" s="3">
        <v>244</v>
      </c>
      <c r="B70" s="14">
        <v>46995.95</v>
      </c>
      <c r="C70" s="14">
        <v>51800</v>
      </c>
      <c r="D70" s="14">
        <v>39838.31</v>
      </c>
      <c r="E70" s="29">
        <f t="shared" si="9"/>
        <v>76.907934362934355</v>
      </c>
      <c r="F70" s="13">
        <f>SUM(D70-C70)</f>
        <v>-11961.690000000002</v>
      </c>
      <c r="G70" s="56">
        <f t="shared" si="8"/>
        <v>4804.0500000000029</v>
      </c>
    </row>
    <row r="71" spans="1:7">
      <c r="A71" s="3">
        <v>244</v>
      </c>
      <c r="B71" s="14">
        <v>7880</v>
      </c>
      <c r="C71" s="14">
        <v>23200</v>
      </c>
      <c r="D71" s="14"/>
      <c r="E71" s="29">
        <f t="shared" si="9"/>
        <v>0</v>
      </c>
      <c r="F71" s="13">
        <f>SUM(D71-C71)</f>
        <v>-23200</v>
      </c>
      <c r="G71" s="56">
        <f t="shared" si="8"/>
        <v>15320</v>
      </c>
    </row>
    <row r="72" spans="1:7" s="16" customFormat="1">
      <c r="A72" s="25" t="s">
        <v>20</v>
      </c>
      <c r="B72" s="26">
        <f>B73</f>
        <v>299013</v>
      </c>
      <c r="C72" s="26">
        <f>C73</f>
        <v>376057</v>
      </c>
      <c r="D72" s="26">
        <f>D73</f>
        <v>289857</v>
      </c>
      <c r="E72" s="32">
        <f t="shared" si="9"/>
        <v>77.077942971411247</v>
      </c>
      <c r="F72" s="26">
        <f>F73</f>
        <v>-86200</v>
      </c>
      <c r="G72" s="56">
        <f t="shared" si="8"/>
        <v>77044</v>
      </c>
    </row>
    <row r="73" spans="1:7" s="18" customFormat="1" ht="24">
      <c r="A73" s="6" t="s">
        <v>57</v>
      </c>
      <c r="B73" s="17">
        <f>SUM(B74:B76)</f>
        <v>299013</v>
      </c>
      <c r="C73" s="17">
        <f>SUM(C74:C76)</f>
        <v>376057</v>
      </c>
      <c r="D73" s="17">
        <f>SUM(D74:D76)</f>
        <v>289857</v>
      </c>
      <c r="E73" s="29">
        <f t="shared" si="9"/>
        <v>77.077942971411247</v>
      </c>
      <c r="F73" s="17">
        <f>SUM(F74:F76)</f>
        <v>-86200</v>
      </c>
      <c r="G73" s="56">
        <f t="shared" si="8"/>
        <v>77044</v>
      </c>
    </row>
    <row r="74" spans="1:7">
      <c r="A74" s="3">
        <v>244</v>
      </c>
      <c r="B74" s="14">
        <v>299013</v>
      </c>
      <c r="C74" s="14">
        <v>376057</v>
      </c>
      <c r="D74" s="14">
        <v>289857</v>
      </c>
      <c r="E74" s="29">
        <f t="shared" si="9"/>
        <v>77.077942971411247</v>
      </c>
      <c r="F74" s="13">
        <f>SUM(D74-C74)</f>
        <v>-86200</v>
      </c>
      <c r="G74" s="56">
        <f t="shared" si="8"/>
        <v>77044</v>
      </c>
    </row>
    <row r="75" spans="1:7">
      <c r="A75" s="3"/>
      <c r="B75" s="14">
        <v>0</v>
      </c>
      <c r="C75" s="14">
        <v>0</v>
      </c>
      <c r="D75" s="14">
        <v>0</v>
      </c>
      <c r="E75" s="29"/>
      <c r="F75" s="13">
        <f>SUM(D75-C75)</f>
        <v>0</v>
      </c>
      <c r="G75" s="56">
        <f t="shared" si="8"/>
        <v>0</v>
      </c>
    </row>
    <row r="76" spans="1:7">
      <c r="A76" s="3"/>
      <c r="B76" s="14">
        <v>0</v>
      </c>
      <c r="C76" s="14">
        <v>0</v>
      </c>
      <c r="D76" s="14">
        <v>0</v>
      </c>
      <c r="E76" s="29"/>
      <c r="F76" s="13">
        <f>SUM(D76-C76)</f>
        <v>0</v>
      </c>
      <c r="G76" s="56">
        <f t="shared" si="8"/>
        <v>0</v>
      </c>
    </row>
    <row r="77" spans="1:7" s="16" customFormat="1">
      <c r="A77" s="25" t="s">
        <v>16</v>
      </c>
      <c r="B77" s="26">
        <f>B82+B78</f>
        <v>1003177.16</v>
      </c>
      <c r="C77" s="26">
        <f>C82+C78</f>
        <v>1042634.06</v>
      </c>
      <c r="D77" s="26">
        <f>D82+D78</f>
        <v>388955.66</v>
      </c>
      <c r="E77" s="32">
        <f>SUM(D77/C77*100)</f>
        <v>37.305098204829406</v>
      </c>
      <c r="F77" s="26">
        <f>F82+F78</f>
        <v>-278821.17000000004</v>
      </c>
      <c r="G77" s="56">
        <f t="shared" si="8"/>
        <v>39456.900000000023</v>
      </c>
    </row>
    <row r="78" spans="1:7" s="16" customFormat="1">
      <c r="A78" s="36" t="s">
        <v>35</v>
      </c>
      <c r="B78" s="9">
        <f>SUM(B79)</f>
        <v>0</v>
      </c>
      <c r="C78" s="9">
        <f>SUM(C79)</f>
        <v>0</v>
      </c>
      <c r="D78" s="9">
        <f>SUM(D79)</f>
        <v>0</v>
      </c>
      <c r="E78" s="34"/>
      <c r="F78" s="13">
        <f>SUM(D78-C78)</f>
        <v>0</v>
      </c>
      <c r="G78" s="56">
        <f t="shared" si="8"/>
        <v>0</v>
      </c>
    </row>
    <row r="79" spans="1:7" s="16" customFormat="1">
      <c r="A79" s="37" t="s">
        <v>36</v>
      </c>
      <c r="B79" s="35">
        <f>SUM(B80:B81)</f>
        <v>0</v>
      </c>
      <c r="C79" s="14">
        <f>SUM(C80:C81)</f>
        <v>0</v>
      </c>
      <c r="D79" s="35">
        <f>SUM(D80:D81)</f>
        <v>0</v>
      </c>
      <c r="E79" s="34"/>
      <c r="F79" s="13">
        <f>SUM(D79-C79)</f>
        <v>0</v>
      </c>
      <c r="G79" s="56">
        <f t="shared" si="8"/>
        <v>0</v>
      </c>
    </row>
    <row r="80" spans="1:7" s="16" customFormat="1">
      <c r="A80" s="37">
        <v>226</v>
      </c>
      <c r="B80" s="35">
        <v>0</v>
      </c>
      <c r="C80" s="14">
        <v>0</v>
      </c>
      <c r="D80" s="35">
        <v>0</v>
      </c>
      <c r="E80" s="34"/>
      <c r="F80" s="13">
        <f>SUM(D80-C80)</f>
        <v>0</v>
      </c>
      <c r="G80" s="56">
        <f t="shared" si="8"/>
        <v>0</v>
      </c>
    </row>
    <row r="81" spans="1:7" s="16" customFormat="1">
      <c r="A81" s="37">
        <v>310</v>
      </c>
      <c r="B81" s="35">
        <v>0</v>
      </c>
      <c r="C81" s="14">
        <v>0</v>
      </c>
      <c r="D81" s="35">
        <v>0</v>
      </c>
      <c r="E81" s="34"/>
      <c r="F81" s="13">
        <f>SUM(D81-C81)</f>
        <v>0</v>
      </c>
      <c r="G81" s="56">
        <f t="shared" si="8"/>
        <v>0</v>
      </c>
    </row>
    <row r="82" spans="1:7" s="12" customFormat="1">
      <c r="A82" s="4" t="s">
        <v>13</v>
      </c>
      <c r="B82" s="8">
        <f>B83+B92+B88+B96+B100</f>
        <v>1003177.16</v>
      </c>
      <c r="C82" s="8">
        <f>C83+C92+C88+C96+C100+C102+C104</f>
        <v>1042634.06</v>
      </c>
      <c r="D82" s="8">
        <f>D83+D92+D88+D96+D100+D102+D104</f>
        <v>388955.66</v>
      </c>
      <c r="E82" s="29">
        <f>SUM(D82/C82*100)</f>
        <v>37.305098204829406</v>
      </c>
      <c r="F82" s="8">
        <f>F83+F92+F88+F96+F100</f>
        <v>-278821.17000000004</v>
      </c>
      <c r="G82" s="56">
        <f t="shared" si="8"/>
        <v>39456.900000000023</v>
      </c>
    </row>
    <row r="83" spans="1:7" s="18" customFormat="1">
      <c r="A83" s="6" t="s">
        <v>58</v>
      </c>
      <c r="B83" s="17">
        <f>SUM(B84:B87)</f>
        <v>347994.42</v>
      </c>
      <c r="C83" s="17">
        <f>SUM(C84:C87)</f>
        <v>242000</v>
      </c>
      <c r="D83" s="17">
        <f>SUM(D84:D87)</f>
        <v>110330.98</v>
      </c>
      <c r="E83" s="29">
        <f>SUM(D83/C83*100)</f>
        <v>45.591314049586771</v>
      </c>
      <c r="F83" s="43">
        <f>SUM(F84:F85)</f>
        <v>-131669.02000000002</v>
      </c>
      <c r="G83" s="56">
        <f t="shared" si="8"/>
        <v>-105994.41999999998</v>
      </c>
    </row>
    <row r="84" spans="1:7">
      <c r="A84" s="3">
        <v>244</v>
      </c>
      <c r="B84" s="14">
        <v>94216.33</v>
      </c>
      <c r="C84" s="14">
        <v>242000</v>
      </c>
      <c r="D84" s="14">
        <v>110330.98</v>
      </c>
      <c r="E84" s="29">
        <f>SUM(D84/C84*100)</f>
        <v>45.591314049586771</v>
      </c>
      <c r="F84" s="13">
        <f>SUM(D84-C84)</f>
        <v>-131669.02000000002</v>
      </c>
      <c r="G84" s="56">
        <f t="shared" si="8"/>
        <v>147783.66999999998</v>
      </c>
    </row>
    <row r="85" spans="1:7">
      <c r="A85" s="3"/>
      <c r="B85" s="14">
        <v>128060.09</v>
      </c>
      <c r="C85" s="14">
        <v>0</v>
      </c>
      <c r="D85" s="14"/>
      <c r="E85" s="29"/>
      <c r="F85" s="13">
        <f>SUM(D85-C85)</f>
        <v>0</v>
      </c>
      <c r="G85" s="56">
        <f t="shared" si="8"/>
        <v>-128060.09</v>
      </c>
    </row>
    <row r="86" spans="1:7">
      <c r="A86" s="3"/>
      <c r="B86" s="14">
        <v>760</v>
      </c>
      <c r="C86" s="14">
        <v>0</v>
      </c>
      <c r="D86" s="14"/>
      <c r="E86" s="29"/>
      <c r="F86" s="13">
        <f>SUM(D86-C86)</f>
        <v>0</v>
      </c>
      <c r="G86" s="56">
        <f t="shared" si="8"/>
        <v>-760</v>
      </c>
    </row>
    <row r="87" spans="1:7">
      <c r="A87" s="3"/>
      <c r="B87" s="14">
        <v>124958</v>
      </c>
      <c r="C87" s="14">
        <v>0</v>
      </c>
      <c r="D87" s="14"/>
      <c r="E87" s="29"/>
      <c r="F87" s="13">
        <f>SUM(D87-C87)</f>
        <v>0</v>
      </c>
      <c r="G87" s="56">
        <f t="shared" si="8"/>
        <v>-124958</v>
      </c>
    </row>
    <row r="88" spans="1:7" ht="27.75" customHeight="1">
      <c r="A88" s="38" t="s">
        <v>59</v>
      </c>
      <c r="B88" s="14">
        <f>SUM(B89:B91)</f>
        <v>106204.08</v>
      </c>
      <c r="C88" s="14">
        <f>SUM(C89:C91)</f>
        <v>30000</v>
      </c>
      <c r="D88" s="14">
        <f>SUM(D89:D91)</f>
        <v>7718.4</v>
      </c>
      <c r="E88" s="29">
        <f>SUM(D88/C88*100)</f>
        <v>25.728000000000002</v>
      </c>
      <c r="F88" s="13">
        <f>SUM(F89)</f>
        <v>-22281.599999999999</v>
      </c>
      <c r="G88" s="56">
        <f t="shared" si="8"/>
        <v>-76204.08</v>
      </c>
    </row>
    <row r="89" spans="1:7" ht="14.25" customHeight="1">
      <c r="A89" s="3">
        <v>225</v>
      </c>
      <c r="B89" s="14">
        <v>106204.08</v>
      </c>
      <c r="C89" s="14">
        <v>30000</v>
      </c>
      <c r="D89" s="14">
        <v>7718.4</v>
      </c>
      <c r="E89" s="29">
        <f>SUM(D89/C89*100)</f>
        <v>25.728000000000002</v>
      </c>
      <c r="F89" s="13">
        <f>SUM(D89-C89)</f>
        <v>-22281.599999999999</v>
      </c>
      <c r="G89" s="56">
        <f t="shared" si="8"/>
        <v>-76204.08</v>
      </c>
    </row>
    <row r="90" spans="1:7">
      <c r="A90" s="3"/>
      <c r="B90" s="14"/>
      <c r="C90" s="14"/>
      <c r="D90" s="14"/>
      <c r="E90" s="29"/>
      <c r="F90" s="22"/>
      <c r="G90" s="56">
        <f t="shared" si="8"/>
        <v>0</v>
      </c>
    </row>
    <row r="91" spans="1:7">
      <c r="A91" s="3"/>
      <c r="B91" s="14"/>
      <c r="C91" s="14"/>
      <c r="D91" s="14"/>
      <c r="E91" s="29"/>
      <c r="F91" s="22"/>
      <c r="G91" s="56">
        <f t="shared" si="8"/>
        <v>0</v>
      </c>
    </row>
    <row r="92" spans="1:7" s="18" customFormat="1">
      <c r="A92" s="6"/>
      <c r="B92" s="43">
        <f>SUM(B93)</f>
        <v>391585.14</v>
      </c>
      <c r="C92" s="17">
        <f>SUM(C93)</f>
        <v>61200</v>
      </c>
      <c r="D92" s="43">
        <f>SUM(D93)</f>
        <v>61092.7</v>
      </c>
      <c r="E92" s="29">
        <f t="shared" ref="E92:E97" si="10">SUM(D92/C92*100)</f>
        <v>99.824673202614377</v>
      </c>
      <c r="F92" s="43">
        <f>SUM(F93)</f>
        <v>-107.30000000000291</v>
      </c>
      <c r="G92" s="56">
        <f t="shared" si="8"/>
        <v>-330385.14</v>
      </c>
    </row>
    <row r="93" spans="1:7" ht="23.25" customHeight="1">
      <c r="A93" s="6" t="s">
        <v>80</v>
      </c>
      <c r="B93" s="14">
        <f>SUM(B94:B95)</f>
        <v>391585.14</v>
      </c>
      <c r="C93" s="14">
        <f>SUM(C94:C95)</f>
        <v>61200</v>
      </c>
      <c r="D93" s="14">
        <f>SUM(D94:D95)</f>
        <v>61092.7</v>
      </c>
      <c r="E93" s="29">
        <f t="shared" si="10"/>
        <v>99.824673202614377</v>
      </c>
      <c r="F93" s="13">
        <f>SUM(D93-C93)</f>
        <v>-107.30000000000291</v>
      </c>
      <c r="G93" s="56">
        <f t="shared" si="8"/>
        <v>-330385.14</v>
      </c>
    </row>
    <row r="94" spans="1:7" ht="15.75" customHeight="1">
      <c r="A94" s="3">
        <v>226</v>
      </c>
      <c r="B94" s="14">
        <v>343405.14</v>
      </c>
      <c r="C94" s="14">
        <v>61200</v>
      </c>
      <c r="D94" s="14">
        <v>61092.7</v>
      </c>
      <c r="E94" s="29">
        <f t="shared" si="10"/>
        <v>99.824673202614377</v>
      </c>
      <c r="F94" s="13">
        <f>SUM(D94-C94)</f>
        <v>-107.30000000000291</v>
      </c>
      <c r="G94" s="56">
        <f t="shared" si="8"/>
        <v>-282205.14</v>
      </c>
    </row>
    <row r="95" spans="1:7" ht="15.75" customHeight="1">
      <c r="A95" s="3">
        <v>340</v>
      </c>
      <c r="B95" s="14">
        <v>48180</v>
      </c>
      <c r="C95" s="14">
        <v>0</v>
      </c>
      <c r="D95" s="14"/>
      <c r="E95" s="29"/>
      <c r="F95" s="13">
        <f>SUM(D95-C95)</f>
        <v>0</v>
      </c>
      <c r="G95" s="56">
        <f t="shared" si="8"/>
        <v>-48180</v>
      </c>
    </row>
    <row r="96" spans="1:7" ht="25.5" customHeight="1">
      <c r="A96" s="3" t="s">
        <v>60</v>
      </c>
      <c r="B96" s="14">
        <f>SUM(B97)</f>
        <v>157393.51999999999</v>
      </c>
      <c r="C96" s="14">
        <f>SUM(C97)</f>
        <v>81000</v>
      </c>
      <c r="D96" s="14">
        <f>SUM(D97)</f>
        <v>42436.56</v>
      </c>
      <c r="E96" s="29">
        <f t="shared" si="10"/>
        <v>52.39081481481481</v>
      </c>
      <c r="F96" s="13">
        <f>SUM(F97:F99)</f>
        <v>-38563.440000000002</v>
      </c>
      <c r="G96" s="56">
        <f t="shared" si="8"/>
        <v>-76393.51999999999</v>
      </c>
    </row>
    <row r="97" spans="1:7" ht="15" customHeight="1">
      <c r="A97" s="3">
        <v>244</v>
      </c>
      <c r="B97" s="14">
        <v>157393.51999999999</v>
      </c>
      <c r="C97" s="14">
        <v>81000</v>
      </c>
      <c r="D97" s="14">
        <v>42436.56</v>
      </c>
      <c r="E97" s="29">
        <f t="shared" si="10"/>
        <v>52.39081481481481</v>
      </c>
      <c r="F97" s="13">
        <f t="shared" ref="F97:F105" si="11">SUM(D97-C97)</f>
        <v>-38563.440000000002</v>
      </c>
      <c r="G97" s="56">
        <f t="shared" si="8"/>
        <v>-76393.51999999999</v>
      </c>
    </row>
    <row r="98" spans="1:7">
      <c r="A98" s="3"/>
      <c r="B98" s="14">
        <v>0</v>
      </c>
      <c r="C98" s="14">
        <v>0</v>
      </c>
      <c r="D98" s="14">
        <v>0</v>
      </c>
      <c r="E98" s="29"/>
      <c r="F98" s="13">
        <f t="shared" si="11"/>
        <v>0</v>
      </c>
      <c r="G98" s="56">
        <f t="shared" si="8"/>
        <v>0</v>
      </c>
    </row>
    <row r="99" spans="1:7">
      <c r="A99" s="3"/>
      <c r="B99" s="14">
        <v>0</v>
      </c>
      <c r="C99" s="14">
        <v>0</v>
      </c>
      <c r="D99" s="14">
        <v>0</v>
      </c>
      <c r="E99" s="29"/>
      <c r="F99" s="13">
        <f t="shared" si="11"/>
        <v>0</v>
      </c>
      <c r="G99" s="56">
        <f t="shared" si="8"/>
        <v>0</v>
      </c>
    </row>
    <row r="100" spans="1:7">
      <c r="A100" s="3" t="s">
        <v>61</v>
      </c>
      <c r="B100" s="14">
        <f>SUM(B101)</f>
        <v>0</v>
      </c>
      <c r="C100" s="14">
        <f>SUM(C101)</f>
        <v>241000</v>
      </c>
      <c r="D100" s="14">
        <f>SUM(D101)</f>
        <v>154800.19</v>
      </c>
      <c r="E100" s="29">
        <f t="shared" ref="E100:E109" si="12">SUM(D100/C100*100)</f>
        <v>64.23244398340249</v>
      </c>
      <c r="F100" s="13">
        <f t="shared" si="11"/>
        <v>-86199.81</v>
      </c>
      <c r="G100" s="56">
        <f t="shared" si="8"/>
        <v>241000</v>
      </c>
    </row>
    <row r="101" spans="1:7">
      <c r="A101" s="3">
        <v>244</v>
      </c>
      <c r="B101" s="14"/>
      <c r="C101" s="14">
        <v>241000</v>
      </c>
      <c r="D101" s="14">
        <v>154800.19</v>
      </c>
      <c r="E101" s="29">
        <f t="shared" si="12"/>
        <v>64.23244398340249</v>
      </c>
      <c r="F101" s="13">
        <f t="shared" si="11"/>
        <v>-86199.81</v>
      </c>
      <c r="G101" s="56">
        <f t="shared" si="8"/>
        <v>241000</v>
      </c>
    </row>
    <row r="102" spans="1:7">
      <c r="A102" s="3" t="s">
        <v>69</v>
      </c>
      <c r="B102" s="14"/>
      <c r="C102" s="14">
        <f>SUM(C103)</f>
        <v>367434.06</v>
      </c>
      <c r="D102" s="14">
        <f>SUM(D103)</f>
        <v>0</v>
      </c>
      <c r="E102" s="29">
        <f t="shared" si="12"/>
        <v>0</v>
      </c>
      <c r="F102" s="13">
        <f t="shared" si="11"/>
        <v>-367434.06</v>
      </c>
      <c r="G102" s="56">
        <f t="shared" si="8"/>
        <v>367434.06</v>
      </c>
    </row>
    <row r="103" spans="1:7">
      <c r="A103" s="3">
        <v>244</v>
      </c>
      <c r="B103" s="14"/>
      <c r="C103" s="14">
        <v>367434.06</v>
      </c>
      <c r="D103" s="14"/>
      <c r="E103" s="29">
        <f t="shared" si="12"/>
        <v>0</v>
      </c>
      <c r="F103" s="13">
        <f t="shared" si="11"/>
        <v>-367434.06</v>
      </c>
      <c r="G103" s="56">
        <f t="shared" si="8"/>
        <v>367434.06</v>
      </c>
    </row>
    <row r="104" spans="1:7">
      <c r="A104" s="3" t="s">
        <v>70</v>
      </c>
      <c r="B104" s="14"/>
      <c r="C104" s="14">
        <f>SUM(C105)</f>
        <v>20000</v>
      </c>
      <c r="D104" s="14">
        <f>SUM(D105)</f>
        <v>12576.83</v>
      </c>
      <c r="E104" s="29">
        <f t="shared" si="12"/>
        <v>62.884149999999991</v>
      </c>
      <c r="F104" s="13">
        <f t="shared" si="11"/>
        <v>-7423.17</v>
      </c>
      <c r="G104" s="56">
        <f t="shared" si="8"/>
        <v>20000</v>
      </c>
    </row>
    <row r="105" spans="1:7">
      <c r="A105" s="3">
        <v>244</v>
      </c>
      <c r="B105" s="14"/>
      <c r="C105" s="14">
        <v>20000</v>
      </c>
      <c r="D105" s="14">
        <v>12576.83</v>
      </c>
      <c r="E105" s="29">
        <f t="shared" si="12"/>
        <v>62.884149999999991</v>
      </c>
      <c r="F105" s="13">
        <f t="shared" si="11"/>
        <v>-7423.17</v>
      </c>
      <c r="G105" s="56">
        <f t="shared" si="8"/>
        <v>20000</v>
      </c>
    </row>
    <row r="106" spans="1:7" s="16" customFormat="1" ht="15" customHeight="1">
      <c r="A106" s="25" t="s">
        <v>17</v>
      </c>
      <c r="B106" s="26">
        <f t="shared" ref="B106:D107" si="13">B107</f>
        <v>26600</v>
      </c>
      <c r="C106" s="26">
        <f t="shared" si="13"/>
        <v>26800</v>
      </c>
      <c r="D106" s="26">
        <f t="shared" si="13"/>
        <v>13400</v>
      </c>
      <c r="E106" s="32">
        <f t="shared" si="12"/>
        <v>50</v>
      </c>
      <c r="F106" s="26">
        <f>SUM(F107)</f>
        <v>-13400</v>
      </c>
      <c r="G106" s="56">
        <f t="shared" ref="G106:G111" si="14">SUM(C106-B106)</f>
        <v>200</v>
      </c>
    </row>
    <row r="107" spans="1:7" s="18" customFormat="1" ht="36" customHeight="1">
      <c r="A107" s="6" t="s">
        <v>79</v>
      </c>
      <c r="B107" s="17">
        <f t="shared" si="13"/>
        <v>26600</v>
      </c>
      <c r="C107" s="17">
        <f t="shared" si="13"/>
        <v>26800</v>
      </c>
      <c r="D107" s="17">
        <f t="shared" si="13"/>
        <v>13400</v>
      </c>
      <c r="E107" s="29">
        <f t="shared" si="12"/>
        <v>50</v>
      </c>
      <c r="F107" s="43">
        <f>SUM(F108)</f>
        <v>-13400</v>
      </c>
      <c r="G107" s="56">
        <f t="shared" si="14"/>
        <v>200</v>
      </c>
    </row>
    <row r="108" spans="1:7">
      <c r="A108" s="3">
        <v>540</v>
      </c>
      <c r="B108" s="14">
        <v>26600</v>
      </c>
      <c r="C108" s="14">
        <v>26800</v>
      </c>
      <c r="D108" s="14">
        <v>13400</v>
      </c>
      <c r="E108" s="29">
        <f t="shared" si="12"/>
        <v>50</v>
      </c>
      <c r="F108" s="13">
        <f>SUM(D108-C108)</f>
        <v>-13400</v>
      </c>
      <c r="G108" s="56">
        <f t="shared" si="14"/>
        <v>200</v>
      </c>
    </row>
    <row r="109" spans="1:7" s="16" customFormat="1">
      <c r="A109" s="25" t="s">
        <v>5</v>
      </c>
      <c r="B109" s="26">
        <f>SUM(B106+B77+B72+B65+B61+B30)</f>
        <v>3097506.76</v>
      </c>
      <c r="C109" s="26">
        <f>SUM(C106+C77+C72+C65+C61+C30)</f>
        <v>3243641.06</v>
      </c>
      <c r="D109" s="26">
        <f>SUM(D106+D77+D72+D65+D61+D30)</f>
        <v>1827364.0299999998</v>
      </c>
      <c r="E109" s="32">
        <f t="shared" si="12"/>
        <v>56.336813975341634</v>
      </c>
      <c r="F109" s="44">
        <f>SUM(F30+F61+F65+F72+F77+F106)</f>
        <v>-1041419.7999999999</v>
      </c>
      <c r="G109" s="56">
        <f t="shared" si="14"/>
        <v>146134.30000000028</v>
      </c>
    </row>
    <row r="110" spans="1:7">
      <c r="A110" s="3" t="s">
        <v>2</v>
      </c>
      <c r="B110" s="14">
        <f>B28-B109</f>
        <v>-419382.46999999974</v>
      </c>
      <c r="C110" s="14">
        <f>SUM(C109-C3)</f>
        <v>379600.06000000006</v>
      </c>
      <c r="D110" s="14">
        <f>SUM(D109-D3)</f>
        <v>-594077.12000000011</v>
      </c>
      <c r="E110" s="30"/>
      <c r="F110" s="22"/>
      <c r="G110" s="56">
        <f t="shared" si="14"/>
        <v>798982.5299999998</v>
      </c>
    </row>
    <row r="111" spans="1:7">
      <c r="A111" s="3" t="s">
        <v>24</v>
      </c>
      <c r="B111" s="13">
        <f>SUM(B4-B16)*5%</f>
        <v>77233.714499999987</v>
      </c>
      <c r="C111" s="13">
        <f>SUM(C4*5%)</f>
        <v>57512.850000000006</v>
      </c>
      <c r="D111" s="13">
        <f>SUM(D4-D16)*5%</f>
        <v>56824.2955</v>
      </c>
      <c r="E111" s="30"/>
      <c r="F111" s="22"/>
      <c r="G111" s="56">
        <f t="shared" si="14"/>
        <v>-19720.864499999981</v>
      </c>
    </row>
    <row r="112" spans="1:7">
      <c r="A112" s="1"/>
      <c r="B112" s="10"/>
      <c r="C112" s="52"/>
    </row>
    <row r="113" spans="1:4">
      <c r="A113" s="1" t="s">
        <v>46</v>
      </c>
      <c r="B113" s="49">
        <v>514245.63</v>
      </c>
      <c r="C113" s="53"/>
      <c r="D113" s="49">
        <f>SUM(B113+D3-D109)</f>
        <v>1108322.75</v>
      </c>
    </row>
    <row r="114" spans="1:4">
      <c r="A114" s="1"/>
      <c r="B114" s="1"/>
      <c r="C114" s="54"/>
    </row>
    <row r="115" spans="1:4">
      <c r="A115" s="1"/>
      <c r="B115" s="1"/>
      <c r="C115" s="54"/>
    </row>
    <row r="116" spans="1:4">
      <c r="A116" s="1"/>
      <c r="B116" s="1"/>
      <c r="C116" s="54"/>
    </row>
    <row r="117" spans="1:4">
      <c r="A117" s="1"/>
      <c r="B117" s="1"/>
      <c r="C117" s="54"/>
    </row>
    <row r="118" spans="1:4">
      <c r="A118" s="1"/>
      <c r="B118" s="1"/>
      <c r="C118" s="54"/>
    </row>
    <row r="119" spans="1:4">
      <c r="A119" s="1"/>
      <c r="B119" s="1"/>
      <c r="C119" s="54"/>
    </row>
    <row r="120" spans="1:4">
      <c r="A120" s="1"/>
      <c r="B120" s="1"/>
      <c r="C120" s="54"/>
    </row>
    <row r="121" spans="1:4">
      <c r="A121" s="1"/>
      <c r="B121" s="1"/>
      <c r="C121" s="54"/>
    </row>
    <row r="122" spans="1:4">
      <c r="A122" s="1"/>
      <c r="B122" s="1"/>
      <c r="C122" s="54"/>
    </row>
    <row r="123" spans="1:4">
      <c r="A123" s="1"/>
      <c r="B123" s="1"/>
      <c r="C123" s="54"/>
    </row>
    <row r="124" spans="1:4">
      <c r="A124" s="1"/>
      <c r="B124" s="1"/>
      <c r="C124" s="54"/>
    </row>
    <row r="125" spans="1:4">
      <c r="A125" s="1"/>
      <c r="B125" s="1"/>
      <c r="C125" s="54"/>
    </row>
    <row r="126" spans="1:4">
      <c r="A126" s="1"/>
      <c r="B126" s="1"/>
      <c r="C126" s="54"/>
    </row>
    <row r="127" spans="1:4">
      <c r="A127" s="1"/>
      <c r="B127" s="1"/>
      <c r="C127" s="54"/>
    </row>
    <row r="128" spans="1:4">
      <c r="A128" s="1"/>
      <c r="B128" s="1"/>
      <c r="C128" s="54"/>
    </row>
    <row r="129" spans="1:3">
      <c r="A129" s="1"/>
      <c r="B129" s="1"/>
      <c r="C129" s="54"/>
    </row>
    <row r="130" spans="1:3">
      <c r="A130" s="1"/>
      <c r="B130" s="1"/>
      <c r="C130" s="54"/>
    </row>
    <row r="131" spans="1:3">
      <c r="A131" s="1"/>
      <c r="B131" s="1"/>
      <c r="C131" s="54"/>
    </row>
    <row r="132" spans="1:3">
      <c r="A132" s="1"/>
      <c r="B132" s="1"/>
      <c r="C132" s="54"/>
    </row>
    <row r="133" spans="1:3">
      <c r="A133" s="1"/>
      <c r="B133" s="1"/>
      <c r="C133" s="54"/>
    </row>
    <row r="134" spans="1:3">
      <c r="A134" s="1"/>
      <c r="B134" s="1"/>
      <c r="C134" s="54"/>
    </row>
    <row r="135" spans="1:3">
      <c r="A135" s="1"/>
      <c r="B135" s="1"/>
      <c r="C135" s="54"/>
    </row>
    <row r="136" spans="1:3">
      <c r="A136" s="1"/>
      <c r="B136" s="1"/>
      <c r="C136" s="54"/>
    </row>
    <row r="137" spans="1:3">
      <c r="A137" s="1"/>
      <c r="B137" s="1"/>
      <c r="C137" s="54"/>
    </row>
    <row r="138" spans="1:3">
      <c r="A138" s="1"/>
      <c r="B138" s="1"/>
      <c r="C138" s="54"/>
    </row>
    <row r="139" spans="1:3">
      <c r="A139" s="1"/>
      <c r="B139" s="1"/>
      <c r="C139" s="54"/>
    </row>
    <row r="140" spans="1:3">
      <c r="A140" s="1"/>
      <c r="B140" s="1"/>
      <c r="C140" s="54"/>
    </row>
    <row r="141" spans="1:3">
      <c r="A141" s="1"/>
      <c r="B141" s="1"/>
      <c r="C141" s="54"/>
    </row>
    <row r="142" spans="1:3">
      <c r="A142" s="1"/>
      <c r="B142" s="1"/>
      <c r="C142" s="54"/>
    </row>
    <row r="143" spans="1:3">
      <c r="A143" s="1"/>
      <c r="B143" s="1"/>
      <c r="C143" s="54"/>
    </row>
    <row r="144" spans="1:3">
      <c r="A144" s="1"/>
      <c r="B144" s="1"/>
      <c r="C144" s="54"/>
    </row>
    <row r="145" spans="1:3">
      <c r="A145" s="1"/>
      <c r="B145" s="1"/>
      <c r="C145" s="54"/>
    </row>
    <row r="146" spans="1:3">
      <c r="A146" s="1"/>
      <c r="B146" s="1"/>
      <c r="C146" s="54"/>
    </row>
    <row r="147" spans="1:3">
      <c r="A147" s="1"/>
      <c r="B147" s="1"/>
      <c r="C147" s="54"/>
    </row>
    <row r="148" spans="1:3">
      <c r="A148" s="1"/>
      <c r="B148" s="1"/>
      <c r="C148" s="54"/>
    </row>
    <row r="149" spans="1:3">
      <c r="A149" s="1"/>
      <c r="B149" s="1"/>
      <c r="C149" s="54"/>
    </row>
    <row r="150" spans="1:3">
      <c r="A150" s="1"/>
      <c r="B150" s="1"/>
      <c r="C150" s="54"/>
    </row>
    <row r="151" spans="1:3">
      <c r="A151" s="1"/>
      <c r="B151" s="1"/>
      <c r="C151" s="54"/>
    </row>
    <row r="152" spans="1:3">
      <c r="A152" s="1"/>
      <c r="B152" s="1"/>
      <c r="C152" s="54"/>
    </row>
    <row r="153" spans="1:3">
      <c r="A153" s="1"/>
      <c r="B153" s="1"/>
      <c r="C153" s="54"/>
    </row>
    <row r="154" spans="1:3">
      <c r="A154" s="1"/>
      <c r="B154" s="1"/>
      <c r="C154" s="54"/>
    </row>
    <row r="155" spans="1:3">
      <c r="A155" s="1"/>
      <c r="B155" s="1"/>
      <c r="C155" s="54"/>
    </row>
    <row r="156" spans="1:3">
      <c r="A156" s="1"/>
      <c r="B156" s="1"/>
      <c r="C156" s="54"/>
    </row>
    <row r="157" spans="1:3">
      <c r="A157" s="1"/>
      <c r="B157" s="1"/>
      <c r="C157" s="54"/>
    </row>
    <row r="158" spans="1:3">
      <c r="A158" s="1"/>
      <c r="B158" s="1"/>
      <c r="C158" s="54"/>
    </row>
    <row r="159" spans="1:3">
      <c r="A159" s="1"/>
      <c r="B159" s="1"/>
      <c r="C159" s="54"/>
    </row>
    <row r="160" spans="1:3">
      <c r="A160" s="1"/>
      <c r="B160" s="1"/>
      <c r="C160" s="54"/>
    </row>
    <row r="161" spans="1:3">
      <c r="A161" s="1"/>
      <c r="B161" s="1"/>
      <c r="C161" s="54"/>
    </row>
    <row r="162" spans="1:3">
      <c r="A162" s="1"/>
      <c r="B162" s="1"/>
      <c r="C162" s="54"/>
    </row>
    <row r="163" spans="1:3">
      <c r="A163" s="1"/>
      <c r="B163" s="1"/>
      <c r="C163" s="54"/>
    </row>
    <row r="164" spans="1:3">
      <c r="A164" s="1"/>
      <c r="B164" s="1"/>
      <c r="C164" s="54"/>
    </row>
    <row r="165" spans="1:3">
      <c r="A165" s="1"/>
      <c r="B165" s="1"/>
      <c r="C165" s="54"/>
    </row>
    <row r="166" spans="1:3">
      <c r="A166" s="1"/>
      <c r="B166" s="1"/>
      <c r="C166" s="54"/>
    </row>
    <row r="167" spans="1:3">
      <c r="A167" s="1"/>
      <c r="B167" s="1"/>
      <c r="C167" s="54"/>
    </row>
    <row r="168" spans="1:3">
      <c r="A168" s="1"/>
      <c r="B168" s="1"/>
      <c r="C168" s="54"/>
    </row>
    <row r="169" spans="1:3">
      <c r="A169" s="1"/>
      <c r="B169" s="1"/>
      <c r="C169" s="54"/>
    </row>
    <row r="170" spans="1:3">
      <c r="A170" s="1"/>
      <c r="B170" s="1"/>
      <c r="C170" s="54"/>
    </row>
    <row r="171" spans="1:3">
      <c r="A171" s="1"/>
      <c r="B171" s="1"/>
      <c r="C171" s="54"/>
    </row>
    <row r="172" spans="1:3">
      <c r="A172" s="1"/>
      <c r="B172" s="1"/>
      <c r="C172" s="54"/>
    </row>
    <row r="173" spans="1:3">
      <c r="A173" s="1"/>
      <c r="B173" s="1"/>
      <c r="C173" s="54"/>
    </row>
    <row r="174" spans="1:3">
      <c r="A174" s="1"/>
      <c r="B174" s="1"/>
      <c r="C174" s="54"/>
    </row>
    <row r="175" spans="1:3">
      <c r="A175" s="1"/>
      <c r="B175" s="1"/>
      <c r="C175" s="54"/>
    </row>
    <row r="176" spans="1:3">
      <c r="A176" s="1"/>
      <c r="B176" s="1"/>
      <c r="C176" s="54"/>
    </row>
    <row r="177" spans="1:3">
      <c r="A177" s="1"/>
      <c r="B177" s="1"/>
      <c r="C177" s="54"/>
    </row>
    <row r="178" spans="1:3">
      <c r="A178" s="1"/>
      <c r="B178" s="1"/>
      <c r="C178" s="54"/>
    </row>
    <row r="179" spans="1:3">
      <c r="A179" s="1"/>
      <c r="B179" s="1"/>
      <c r="C179" s="54"/>
    </row>
    <row r="180" spans="1:3">
      <c r="A180" s="1"/>
      <c r="B180" s="1"/>
      <c r="C180" s="54"/>
    </row>
    <row r="181" spans="1:3">
      <c r="A181" s="1"/>
      <c r="B181" s="1"/>
      <c r="C181" s="54"/>
    </row>
    <row r="182" spans="1:3">
      <c r="A182" s="1"/>
      <c r="B182" s="1"/>
      <c r="C182" s="54"/>
    </row>
    <row r="183" spans="1:3">
      <c r="A183" s="1"/>
      <c r="B183" s="1"/>
      <c r="C183" s="54"/>
    </row>
    <row r="184" spans="1:3">
      <c r="A184" s="1"/>
      <c r="B184" s="1"/>
      <c r="C184" s="54"/>
    </row>
    <row r="185" spans="1:3">
      <c r="A185" s="1"/>
      <c r="B185" s="1"/>
      <c r="C185" s="54"/>
    </row>
    <row r="186" spans="1:3">
      <c r="A186" s="1"/>
      <c r="B186" s="1"/>
      <c r="C186" s="54"/>
    </row>
    <row r="187" spans="1:3">
      <c r="A187" s="1"/>
      <c r="B187" s="1"/>
      <c r="C187" s="54"/>
    </row>
    <row r="188" spans="1:3">
      <c r="A188" s="1"/>
      <c r="B188" s="1"/>
      <c r="C188" s="54"/>
    </row>
    <row r="189" spans="1:3">
      <c r="A189" s="1"/>
      <c r="B189" s="1"/>
      <c r="C189" s="54"/>
    </row>
    <row r="190" spans="1:3">
      <c r="A190" s="1"/>
      <c r="B190" s="1"/>
      <c r="C190" s="54"/>
    </row>
    <row r="191" spans="1:3">
      <c r="A191" s="1"/>
      <c r="B191" s="1"/>
      <c r="C191" s="54"/>
    </row>
    <row r="192" spans="1:3">
      <c r="A192" s="1"/>
      <c r="B192" s="1"/>
      <c r="C192" s="54"/>
    </row>
    <row r="193" spans="1:3">
      <c r="A193" s="1"/>
      <c r="B193" s="1"/>
      <c r="C193" s="54"/>
    </row>
    <row r="194" spans="1:3">
      <c r="A194" s="1"/>
      <c r="B194" s="1"/>
      <c r="C194" s="54"/>
    </row>
    <row r="195" spans="1:3">
      <c r="A195" s="1"/>
      <c r="B195" s="1"/>
      <c r="C195" s="54"/>
    </row>
    <row r="196" spans="1:3">
      <c r="A196" s="1"/>
      <c r="B196" s="1"/>
      <c r="C196" s="54"/>
    </row>
    <row r="197" spans="1:3">
      <c r="A197" s="1"/>
      <c r="B197" s="1"/>
      <c r="C197" s="54"/>
    </row>
    <row r="198" spans="1:3">
      <c r="A198" s="1"/>
      <c r="B198" s="1"/>
      <c r="C198" s="54"/>
    </row>
    <row r="199" spans="1:3">
      <c r="A199" s="1"/>
      <c r="B199" s="1"/>
      <c r="C199" s="54"/>
    </row>
    <row r="200" spans="1:3">
      <c r="A200" s="1"/>
      <c r="B200" s="1"/>
      <c r="C200" s="54"/>
    </row>
    <row r="201" spans="1:3">
      <c r="A201" s="1"/>
      <c r="B201" s="1"/>
      <c r="C201" s="54"/>
    </row>
    <row r="202" spans="1:3">
      <c r="A202" s="1"/>
      <c r="B202" s="1"/>
      <c r="C202" s="54"/>
    </row>
    <row r="203" spans="1:3">
      <c r="A203" s="1"/>
      <c r="B203" s="1"/>
      <c r="C203" s="54"/>
    </row>
    <row r="204" spans="1:3">
      <c r="A204" s="1"/>
      <c r="B204" s="1"/>
      <c r="C204" s="54"/>
    </row>
    <row r="205" spans="1:3">
      <c r="A205" s="1"/>
      <c r="B205" s="1"/>
      <c r="C205" s="54"/>
    </row>
    <row r="206" spans="1:3">
      <c r="A206" s="1"/>
      <c r="B206" s="1"/>
      <c r="C206" s="54"/>
    </row>
    <row r="207" spans="1:3">
      <c r="A207" s="1"/>
      <c r="B207" s="1"/>
      <c r="C207" s="54"/>
    </row>
    <row r="208" spans="1:3">
      <c r="A208" s="1"/>
      <c r="B208" s="1"/>
      <c r="C208" s="54"/>
    </row>
    <row r="209" spans="1:3">
      <c r="A209" s="1"/>
      <c r="B209" s="1"/>
      <c r="C209" s="54"/>
    </row>
    <row r="210" spans="1:3">
      <c r="A210" s="1"/>
      <c r="B210" s="1"/>
      <c r="C210" s="54"/>
    </row>
    <row r="211" spans="1:3">
      <c r="A211" s="1"/>
      <c r="B211" s="1"/>
      <c r="C211" s="54"/>
    </row>
    <row r="212" spans="1:3">
      <c r="A212" s="1"/>
      <c r="B212" s="1"/>
      <c r="C212" s="54"/>
    </row>
    <row r="213" spans="1:3">
      <c r="A213" s="1"/>
      <c r="B213" s="1"/>
      <c r="C213" s="54"/>
    </row>
    <row r="214" spans="1:3">
      <c r="A214" s="1"/>
      <c r="B214" s="1"/>
      <c r="C214" s="54"/>
    </row>
    <row r="215" spans="1:3">
      <c r="A215" s="1"/>
      <c r="B215" s="1"/>
      <c r="C215" s="54"/>
    </row>
    <row r="216" spans="1:3">
      <c r="A216" s="1"/>
      <c r="B216" s="1"/>
      <c r="C216" s="54"/>
    </row>
    <row r="217" spans="1:3">
      <c r="A217" s="1"/>
      <c r="B217" s="1"/>
      <c r="C217" s="54"/>
    </row>
    <row r="218" spans="1:3">
      <c r="A218" s="1"/>
      <c r="B218" s="1"/>
      <c r="C218" s="54"/>
    </row>
    <row r="219" spans="1:3">
      <c r="A219" s="1"/>
      <c r="B219" s="1"/>
      <c r="C219" s="54"/>
    </row>
    <row r="220" spans="1:3">
      <c r="A220" s="1"/>
      <c r="B220" s="1"/>
      <c r="C220" s="54"/>
    </row>
    <row r="221" spans="1:3">
      <c r="A221" s="1"/>
      <c r="B221" s="1"/>
      <c r="C221" s="54"/>
    </row>
    <row r="222" spans="1:3">
      <c r="A222" s="1"/>
      <c r="B222" s="1"/>
      <c r="C222" s="54"/>
    </row>
    <row r="223" spans="1:3">
      <c r="A223" s="1"/>
      <c r="B223" s="1"/>
      <c r="C223" s="54"/>
    </row>
    <row r="224" spans="1:3">
      <c r="A224" s="1"/>
      <c r="B224" s="1"/>
      <c r="C224" s="54"/>
    </row>
    <row r="225" spans="1:3">
      <c r="A225" s="1"/>
      <c r="B225" s="1"/>
      <c r="C225" s="54"/>
    </row>
    <row r="226" spans="1:3">
      <c r="A226" s="1"/>
      <c r="B226" s="1"/>
      <c r="C226" s="54"/>
    </row>
    <row r="227" spans="1:3">
      <c r="A227" s="1"/>
      <c r="B227" s="1"/>
      <c r="C227" s="54"/>
    </row>
    <row r="228" spans="1:3">
      <c r="A228" s="1"/>
      <c r="B228" s="1"/>
      <c r="C228" s="54"/>
    </row>
    <row r="229" spans="1:3">
      <c r="A229" s="1"/>
      <c r="B229" s="1"/>
      <c r="C229" s="54"/>
    </row>
    <row r="230" spans="1:3">
      <c r="A230" s="1"/>
      <c r="B230" s="1"/>
      <c r="C230" s="54"/>
    </row>
    <row r="231" spans="1:3">
      <c r="A231" s="1"/>
      <c r="B231" s="1"/>
      <c r="C231" s="54"/>
    </row>
    <row r="232" spans="1:3">
      <c r="A232" s="1"/>
      <c r="B232" s="1"/>
      <c r="C232" s="54"/>
    </row>
    <row r="233" spans="1:3">
      <c r="A233" s="1"/>
      <c r="B233" s="1"/>
      <c r="C233" s="54"/>
    </row>
    <row r="234" spans="1:3">
      <c r="A234" s="1"/>
      <c r="B234" s="1"/>
      <c r="C234" s="54"/>
    </row>
    <row r="235" spans="1:3">
      <c r="A235" s="1"/>
      <c r="B235" s="1"/>
      <c r="C235" s="54"/>
    </row>
    <row r="236" spans="1:3">
      <c r="A236" s="1"/>
      <c r="B236" s="1"/>
      <c r="C236" s="54"/>
    </row>
    <row r="237" spans="1:3">
      <c r="A237" s="1"/>
      <c r="B237" s="1"/>
      <c r="C237" s="54"/>
    </row>
    <row r="238" spans="1:3">
      <c r="A238" s="1"/>
      <c r="B238" s="1"/>
      <c r="C238" s="54"/>
    </row>
    <row r="239" spans="1:3">
      <c r="A239" s="1"/>
      <c r="B239" s="1"/>
      <c r="C239" s="54"/>
    </row>
    <row r="240" spans="1:3">
      <c r="A240" s="1"/>
      <c r="B240" s="1"/>
      <c r="C240" s="54"/>
    </row>
    <row r="241" spans="1:3">
      <c r="A241" s="1"/>
      <c r="B241" s="1"/>
      <c r="C241" s="54"/>
    </row>
    <row r="242" spans="1:3">
      <c r="A242" s="1"/>
      <c r="B242" s="1"/>
      <c r="C242" s="54"/>
    </row>
    <row r="243" spans="1:3">
      <c r="A243" s="1"/>
      <c r="B243" s="1"/>
      <c r="C243" s="54"/>
    </row>
    <row r="244" spans="1:3">
      <c r="A244" s="1"/>
      <c r="B244" s="1"/>
      <c r="C244" s="54"/>
    </row>
    <row r="245" spans="1:3">
      <c r="A245" s="1"/>
      <c r="B245" s="1"/>
      <c r="C245" s="54"/>
    </row>
    <row r="246" spans="1:3">
      <c r="A246" s="1"/>
      <c r="B246" s="1"/>
      <c r="C246" s="54"/>
    </row>
    <row r="247" spans="1:3">
      <c r="A247" s="1"/>
      <c r="B247" s="1"/>
      <c r="C247" s="54"/>
    </row>
    <row r="248" spans="1:3">
      <c r="A248" s="1"/>
      <c r="B248" s="1"/>
      <c r="C248" s="54"/>
    </row>
    <row r="249" spans="1:3">
      <c r="A249" s="1"/>
      <c r="B249" s="1"/>
      <c r="C249" s="54"/>
    </row>
    <row r="250" spans="1:3">
      <c r="A250" s="1"/>
      <c r="B250" s="1"/>
      <c r="C250" s="54"/>
    </row>
    <row r="251" spans="1:3">
      <c r="A251" s="1"/>
      <c r="B251" s="1"/>
      <c r="C251" s="54"/>
    </row>
    <row r="252" spans="1:3">
      <c r="A252" s="1"/>
      <c r="B252" s="1"/>
      <c r="C252" s="54"/>
    </row>
    <row r="253" spans="1:3">
      <c r="A253" s="1"/>
      <c r="B253" s="1"/>
      <c r="C253" s="54"/>
    </row>
    <row r="254" spans="1:3">
      <c r="A254" s="1"/>
      <c r="B254" s="1"/>
      <c r="C254" s="54"/>
    </row>
    <row r="255" spans="1:3">
      <c r="A255" s="1"/>
      <c r="B255" s="1"/>
      <c r="C255" s="54"/>
    </row>
    <row r="256" spans="1:3">
      <c r="A256" s="1"/>
      <c r="B256" s="1"/>
      <c r="C256" s="54"/>
    </row>
    <row r="257" spans="1:3">
      <c r="A257" s="1"/>
      <c r="B257" s="1"/>
      <c r="C257" s="54"/>
    </row>
    <row r="258" spans="1:3">
      <c r="A258" s="1"/>
      <c r="B258" s="1"/>
      <c r="C258" s="54"/>
    </row>
    <row r="259" spans="1:3">
      <c r="A259" s="1"/>
      <c r="B259" s="1"/>
      <c r="C259" s="54"/>
    </row>
    <row r="260" spans="1:3">
      <c r="A260" s="1"/>
      <c r="B260" s="1"/>
      <c r="C260" s="54"/>
    </row>
    <row r="261" spans="1:3">
      <c r="A261" s="1"/>
      <c r="B261" s="1"/>
      <c r="C261" s="54"/>
    </row>
    <row r="262" spans="1:3">
      <c r="A262" s="1"/>
      <c r="B262" s="1"/>
      <c r="C262" s="54"/>
    </row>
    <row r="263" spans="1:3">
      <c r="A263" s="1"/>
      <c r="B263" s="1"/>
      <c r="C263" s="54"/>
    </row>
    <row r="264" spans="1:3">
      <c r="A264" s="1"/>
      <c r="B264" s="1"/>
      <c r="C264" s="54"/>
    </row>
    <row r="265" spans="1:3">
      <c r="A265" s="1"/>
      <c r="B265" s="1"/>
      <c r="C265" s="54"/>
    </row>
    <row r="266" spans="1:3">
      <c r="A266" s="1"/>
      <c r="B266" s="1"/>
      <c r="C266" s="54"/>
    </row>
    <row r="267" spans="1:3">
      <c r="A267" s="1"/>
      <c r="B267" s="1"/>
      <c r="C267" s="54"/>
    </row>
    <row r="268" spans="1:3">
      <c r="A268" s="1"/>
      <c r="B268" s="1"/>
      <c r="C268" s="54"/>
    </row>
    <row r="269" spans="1:3">
      <c r="A269" s="1"/>
      <c r="B269" s="1"/>
      <c r="C269" s="54"/>
    </row>
    <row r="270" spans="1:3">
      <c r="A270" s="1"/>
      <c r="B270" s="1"/>
      <c r="C270" s="54"/>
    </row>
    <row r="271" spans="1:3">
      <c r="A271" s="1"/>
      <c r="B271" s="1"/>
      <c r="C271" s="54"/>
    </row>
    <row r="272" spans="1:3">
      <c r="A272" s="1"/>
      <c r="B272" s="1"/>
      <c r="C272" s="54"/>
    </row>
    <row r="273" spans="1:3">
      <c r="A273" s="1"/>
      <c r="B273" s="1"/>
      <c r="C273" s="54"/>
    </row>
    <row r="274" spans="1:3">
      <c r="A274" s="1"/>
      <c r="B274" s="1"/>
      <c r="C274" s="54"/>
    </row>
    <row r="275" spans="1:3">
      <c r="A275" s="1"/>
      <c r="B275" s="1"/>
      <c r="C275" s="54"/>
    </row>
    <row r="276" spans="1:3">
      <c r="A276" s="1"/>
      <c r="B276" s="1"/>
      <c r="C276" s="54"/>
    </row>
    <row r="277" spans="1:3">
      <c r="A277" s="1"/>
      <c r="B277" s="1"/>
      <c r="C277" s="54"/>
    </row>
    <row r="278" spans="1:3">
      <c r="A278" s="1"/>
      <c r="B278" s="1"/>
      <c r="C278" s="54"/>
    </row>
    <row r="279" spans="1:3">
      <c r="A279" s="1"/>
      <c r="B279" s="1"/>
      <c r="C279" s="54"/>
    </row>
    <row r="280" spans="1:3">
      <c r="A280" s="1"/>
      <c r="B280" s="1"/>
      <c r="C280" s="54"/>
    </row>
    <row r="281" spans="1:3">
      <c r="A281" s="1"/>
      <c r="B281" s="1"/>
      <c r="C281" s="54"/>
    </row>
    <row r="282" spans="1:3">
      <c r="A282" s="1"/>
      <c r="B282" s="1"/>
      <c r="C282" s="54"/>
    </row>
    <row r="283" spans="1:3">
      <c r="A283" s="1"/>
      <c r="B283" s="1"/>
      <c r="C283" s="54"/>
    </row>
    <row r="284" spans="1:3">
      <c r="A284" s="1"/>
      <c r="B284" s="1"/>
      <c r="C284" s="54"/>
    </row>
    <row r="285" spans="1:3">
      <c r="A285" s="1"/>
      <c r="B285" s="1"/>
      <c r="C285" s="54"/>
    </row>
    <row r="286" spans="1:3">
      <c r="A286" s="1"/>
      <c r="B286" s="1"/>
      <c r="C286" s="54"/>
    </row>
    <row r="287" spans="1:3">
      <c r="A287" s="1"/>
      <c r="B287" s="1"/>
      <c r="C287" s="54"/>
    </row>
    <row r="288" spans="1:3">
      <c r="A288" s="1"/>
      <c r="B288" s="1"/>
      <c r="C288" s="54"/>
    </row>
    <row r="289" spans="1:3">
      <c r="A289" s="1"/>
      <c r="B289" s="1"/>
      <c r="C289" s="54"/>
    </row>
    <row r="290" spans="1:3">
      <c r="A290" s="1"/>
      <c r="B290" s="1"/>
      <c r="C290" s="54"/>
    </row>
    <row r="291" spans="1:3">
      <c r="A291" s="1"/>
      <c r="B291" s="1"/>
      <c r="C291" s="54"/>
    </row>
    <row r="292" spans="1:3">
      <c r="A292" s="1"/>
      <c r="B292" s="1"/>
      <c r="C292" s="54"/>
    </row>
    <row r="293" spans="1:3">
      <c r="A293" s="1"/>
      <c r="B293" s="1"/>
      <c r="C293" s="54"/>
    </row>
    <row r="294" spans="1:3">
      <c r="A294" s="1"/>
      <c r="B294" s="1"/>
      <c r="C294" s="54"/>
    </row>
    <row r="295" spans="1:3">
      <c r="A295" s="1"/>
      <c r="B295" s="1"/>
      <c r="C295" s="54"/>
    </row>
    <row r="296" spans="1:3">
      <c r="A296" s="1"/>
      <c r="B296" s="1"/>
      <c r="C296" s="54"/>
    </row>
    <row r="297" spans="1:3">
      <c r="A297" s="1"/>
      <c r="B297" s="1"/>
      <c r="C297" s="54"/>
    </row>
    <row r="298" spans="1:3">
      <c r="A298" s="1"/>
      <c r="B298" s="1"/>
      <c r="C298" s="54"/>
    </row>
    <row r="299" spans="1:3">
      <c r="A299" s="1"/>
      <c r="B299" s="1"/>
      <c r="C299" s="54"/>
    </row>
    <row r="300" spans="1:3">
      <c r="A300" s="1"/>
      <c r="B300" s="1"/>
      <c r="C300" s="54"/>
    </row>
    <row r="301" spans="1:3">
      <c r="A301" s="1"/>
      <c r="B301" s="1"/>
      <c r="C301" s="54"/>
    </row>
    <row r="302" spans="1:3">
      <c r="A302" s="1"/>
      <c r="B302" s="1"/>
      <c r="C302" s="54"/>
    </row>
    <row r="303" spans="1:3">
      <c r="A303" s="1"/>
      <c r="B303" s="1"/>
      <c r="C303" s="54"/>
    </row>
    <row r="304" spans="1:3">
      <c r="A304" s="1"/>
      <c r="B304" s="1"/>
      <c r="C304" s="54"/>
    </row>
    <row r="305" spans="1:3">
      <c r="A305" s="1"/>
      <c r="B305" s="1"/>
      <c r="C305" s="54"/>
    </row>
    <row r="306" spans="1:3">
      <c r="A306" s="1"/>
      <c r="B306" s="1"/>
      <c r="C306" s="54"/>
    </row>
    <row r="307" spans="1:3">
      <c r="A307" s="1"/>
      <c r="B307" s="1"/>
      <c r="C307" s="54"/>
    </row>
    <row r="308" spans="1:3">
      <c r="A308" s="1"/>
      <c r="B308" s="1"/>
      <c r="C308" s="54"/>
    </row>
    <row r="309" spans="1:3">
      <c r="A309" s="1"/>
      <c r="B309" s="1"/>
      <c r="C309" s="54"/>
    </row>
    <row r="310" spans="1:3">
      <c r="A310" s="1"/>
      <c r="B310" s="1"/>
      <c r="C310" s="54"/>
    </row>
    <row r="311" spans="1:3">
      <c r="A311" s="1"/>
      <c r="B311" s="1"/>
      <c r="C311" s="54"/>
    </row>
    <row r="312" spans="1:3">
      <c r="A312" s="1"/>
      <c r="B312" s="1"/>
      <c r="C312" s="54"/>
    </row>
    <row r="313" spans="1:3">
      <c r="A313" s="1"/>
      <c r="B313" s="1"/>
      <c r="C313" s="54"/>
    </row>
    <row r="314" spans="1:3">
      <c r="A314" s="1"/>
      <c r="B314" s="1"/>
      <c r="C314" s="54"/>
    </row>
    <row r="315" spans="1:3">
      <c r="A315" s="1"/>
      <c r="B315" s="1"/>
      <c r="C315" s="54"/>
    </row>
    <row r="316" spans="1:3">
      <c r="A316" s="1"/>
      <c r="B316" s="1"/>
      <c r="C316" s="54"/>
    </row>
    <row r="317" spans="1:3">
      <c r="A317" s="1"/>
      <c r="B317" s="1"/>
      <c r="C317" s="54"/>
    </row>
    <row r="318" spans="1:3">
      <c r="A318" s="1"/>
      <c r="B318" s="1"/>
      <c r="C318" s="54"/>
    </row>
    <row r="319" spans="1:3">
      <c r="A319" s="1"/>
      <c r="B319" s="1"/>
      <c r="C319" s="54"/>
    </row>
    <row r="320" spans="1:3">
      <c r="A320" s="1"/>
      <c r="B320" s="1"/>
      <c r="C320" s="54"/>
    </row>
    <row r="321" spans="1:3">
      <c r="A321" s="1"/>
      <c r="B321" s="1"/>
      <c r="C321" s="54"/>
    </row>
    <row r="322" spans="1:3">
      <c r="A322" s="1"/>
      <c r="B322" s="1"/>
      <c r="C322" s="54"/>
    </row>
    <row r="323" spans="1:3">
      <c r="A323" s="1"/>
      <c r="B323" s="1"/>
      <c r="C323" s="54"/>
    </row>
    <row r="324" spans="1:3">
      <c r="A324" s="1"/>
      <c r="B324" s="1"/>
      <c r="C324" s="54"/>
    </row>
    <row r="325" spans="1:3">
      <c r="A325" s="1"/>
      <c r="B325" s="1"/>
      <c r="C325" s="54"/>
    </row>
    <row r="326" spans="1:3">
      <c r="A326" s="1"/>
      <c r="B326" s="1"/>
      <c r="C326" s="54"/>
    </row>
    <row r="327" spans="1:3">
      <c r="A327" s="1"/>
      <c r="B327" s="1"/>
      <c r="C327" s="54"/>
    </row>
    <row r="328" spans="1:3">
      <c r="A328" s="1"/>
      <c r="B328" s="1"/>
      <c r="C328" s="54"/>
    </row>
    <row r="329" spans="1:3">
      <c r="A329" s="1"/>
      <c r="B329" s="1"/>
      <c r="C329" s="54"/>
    </row>
    <row r="330" spans="1:3">
      <c r="A330" s="1"/>
      <c r="B330" s="1"/>
      <c r="C330" s="54"/>
    </row>
    <row r="331" spans="1:3">
      <c r="A331" s="1"/>
      <c r="B331" s="1"/>
      <c r="C331" s="54"/>
    </row>
    <row r="332" spans="1:3">
      <c r="A332" s="1"/>
      <c r="B332" s="1"/>
      <c r="C332" s="54"/>
    </row>
    <row r="333" spans="1:3">
      <c r="A333" s="1"/>
      <c r="B333" s="1"/>
      <c r="C333" s="54"/>
    </row>
    <row r="334" spans="1:3">
      <c r="A334" s="1"/>
      <c r="B334" s="1"/>
      <c r="C334" s="54"/>
    </row>
    <row r="335" spans="1:3">
      <c r="A335" s="1"/>
      <c r="B335" s="1"/>
      <c r="C335" s="54"/>
    </row>
    <row r="336" spans="1:3">
      <c r="A336" s="1"/>
      <c r="B336" s="1"/>
      <c r="C336" s="54"/>
    </row>
    <row r="337" spans="1:3">
      <c r="A337" s="1"/>
      <c r="B337" s="1"/>
      <c r="C337" s="54"/>
    </row>
    <row r="338" spans="1:3">
      <c r="A338" s="1"/>
      <c r="B338" s="1"/>
      <c r="C338" s="54"/>
    </row>
    <row r="339" spans="1:3">
      <c r="A339" s="1"/>
      <c r="B339" s="1"/>
      <c r="C339" s="54"/>
    </row>
    <row r="340" spans="1:3">
      <c r="A340" s="1"/>
      <c r="B340" s="1"/>
      <c r="C340" s="54"/>
    </row>
    <row r="341" spans="1:3">
      <c r="A341" s="1"/>
      <c r="B341" s="1"/>
      <c r="C341" s="54"/>
    </row>
    <row r="342" spans="1:3">
      <c r="A342" s="1"/>
      <c r="B342" s="1"/>
      <c r="C342" s="54"/>
    </row>
    <row r="343" spans="1:3">
      <c r="A343" s="1"/>
      <c r="B343" s="1"/>
      <c r="C343" s="54"/>
    </row>
    <row r="344" spans="1:3">
      <c r="A344" s="1"/>
      <c r="B344" s="1"/>
      <c r="C344" s="54"/>
    </row>
    <row r="345" spans="1:3">
      <c r="A345" s="1"/>
      <c r="B345" s="1"/>
      <c r="C345" s="54"/>
    </row>
    <row r="346" spans="1:3">
      <c r="A346" s="1"/>
      <c r="B346" s="1"/>
      <c r="C346" s="54"/>
    </row>
    <row r="347" spans="1:3">
      <c r="A347" s="1"/>
      <c r="B347" s="1"/>
      <c r="C347" s="54"/>
    </row>
    <row r="348" spans="1:3">
      <c r="A348" s="1"/>
      <c r="B348" s="1"/>
      <c r="C348" s="54"/>
    </row>
    <row r="349" spans="1:3">
      <c r="A349" s="1"/>
      <c r="B349" s="1"/>
      <c r="C349" s="54"/>
    </row>
    <row r="350" spans="1:3">
      <c r="A350" s="1"/>
      <c r="B350" s="1"/>
      <c r="C350" s="54"/>
    </row>
    <row r="351" spans="1:3">
      <c r="A351" s="1"/>
      <c r="B351" s="1"/>
      <c r="C351" s="54"/>
    </row>
    <row r="352" spans="1:3">
      <c r="A352" s="1"/>
      <c r="B352" s="1"/>
      <c r="C352" s="54"/>
    </row>
    <row r="353" spans="1:3">
      <c r="A353" s="1"/>
      <c r="B353" s="1"/>
      <c r="C353" s="54"/>
    </row>
    <row r="354" spans="1:3">
      <c r="A354" s="1"/>
      <c r="B354" s="1"/>
      <c r="C354" s="54"/>
    </row>
    <row r="355" spans="1:3">
      <c r="A355" s="1"/>
      <c r="B355" s="1"/>
      <c r="C355" s="54"/>
    </row>
    <row r="356" spans="1:3">
      <c r="A356" s="1"/>
      <c r="B356" s="1"/>
      <c r="C356" s="54"/>
    </row>
    <row r="357" spans="1:3">
      <c r="A357" s="1"/>
      <c r="B357" s="1"/>
      <c r="C357" s="54"/>
    </row>
    <row r="358" spans="1:3">
      <c r="A358" s="1"/>
      <c r="B358" s="1"/>
      <c r="C358" s="54"/>
    </row>
    <row r="359" spans="1:3">
      <c r="A359" s="1"/>
      <c r="B359" s="1"/>
      <c r="C359" s="54"/>
    </row>
    <row r="360" spans="1:3">
      <c r="A360" s="1"/>
      <c r="B360" s="1"/>
      <c r="C360" s="54"/>
    </row>
    <row r="361" spans="1:3">
      <c r="A361" s="1"/>
      <c r="B361" s="1"/>
      <c r="C361" s="54"/>
    </row>
    <row r="362" spans="1:3">
      <c r="A362" s="1"/>
      <c r="B362" s="1"/>
      <c r="C362" s="54"/>
    </row>
    <row r="363" spans="1:3">
      <c r="A363" s="1"/>
      <c r="B363" s="1"/>
      <c r="C363" s="54"/>
    </row>
    <row r="364" spans="1:3">
      <c r="A364" s="1"/>
      <c r="B364" s="1"/>
      <c r="C364" s="54"/>
    </row>
    <row r="365" spans="1:3">
      <c r="A365" s="1"/>
      <c r="B365" s="1"/>
      <c r="C365" s="54"/>
    </row>
    <row r="366" spans="1:3">
      <c r="A366" s="1"/>
      <c r="B366" s="1"/>
      <c r="C366" s="54"/>
    </row>
    <row r="367" spans="1:3">
      <c r="A367" s="1"/>
      <c r="B367" s="1"/>
      <c r="C367" s="54"/>
    </row>
    <row r="368" spans="1:3">
      <c r="A368" s="1"/>
      <c r="B368" s="1"/>
      <c r="C368" s="54"/>
    </row>
    <row r="369" spans="1:3">
      <c r="A369" s="1"/>
      <c r="B369" s="1"/>
      <c r="C369" s="54"/>
    </row>
    <row r="370" spans="1:3">
      <c r="A370" s="1"/>
      <c r="B370" s="1"/>
      <c r="C370" s="54"/>
    </row>
    <row r="371" spans="1:3">
      <c r="A371" s="1"/>
      <c r="B371" s="1"/>
      <c r="C371" s="54"/>
    </row>
    <row r="372" spans="1:3">
      <c r="A372" s="1"/>
      <c r="B372" s="1"/>
      <c r="C372" s="54"/>
    </row>
    <row r="373" spans="1:3">
      <c r="A373" s="1"/>
      <c r="B373" s="1"/>
      <c r="C373" s="54"/>
    </row>
    <row r="374" spans="1:3">
      <c r="A374" s="1"/>
      <c r="B374" s="1"/>
      <c r="C374" s="54"/>
    </row>
    <row r="375" spans="1:3">
      <c r="A375" s="1"/>
      <c r="B375" s="1"/>
      <c r="C375" s="54"/>
    </row>
    <row r="376" spans="1:3">
      <c r="A376" s="1"/>
      <c r="B376" s="1"/>
      <c r="C376" s="54"/>
    </row>
    <row r="377" spans="1:3">
      <c r="A377" s="1"/>
      <c r="B377" s="1"/>
      <c r="C377" s="54"/>
    </row>
    <row r="378" spans="1:3">
      <c r="A378" s="1"/>
      <c r="B378" s="1"/>
      <c r="C378" s="54"/>
    </row>
    <row r="379" spans="1:3">
      <c r="A379" s="1"/>
      <c r="B379" s="1"/>
      <c r="C379" s="54"/>
    </row>
    <row r="380" spans="1:3">
      <c r="A380" s="1"/>
      <c r="B380" s="1"/>
      <c r="C380" s="54"/>
    </row>
    <row r="381" spans="1:3">
      <c r="A381" s="1"/>
      <c r="B381" s="1"/>
      <c r="C381" s="54"/>
    </row>
    <row r="382" spans="1:3">
      <c r="A382" s="1"/>
      <c r="B382" s="1"/>
      <c r="C382" s="54"/>
    </row>
    <row r="383" spans="1:3">
      <c r="A383" s="1"/>
      <c r="B383" s="1"/>
      <c r="C383" s="54"/>
    </row>
    <row r="384" spans="1:3">
      <c r="A384" s="1"/>
      <c r="B384" s="1"/>
      <c r="C384" s="54"/>
    </row>
    <row r="385" spans="1:3">
      <c r="A385" s="1"/>
      <c r="B385" s="1"/>
      <c r="C385" s="54"/>
    </row>
    <row r="386" spans="1:3">
      <c r="A386" s="1"/>
      <c r="B386" s="1"/>
      <c r="C386" s="54"/>
    </row>
    <row r="387" spans="1:3">
      <c r="A387" s="1"/>
      <c r="B387" s="1"/>
      <c r="C387" s="54"/>
    </row>
    <row r="388" spans="1:3">
      <c r="A388" s="1"/>
      <c r="B388" s="1"/>
      <c r="C388" s="54"/>
    </row>
    <row r="389" spans="1:3">
      <c r="A389" s="1"/>
      <c r="B389" s="1"/>
      <c r="C389" s="54"/>
    </row>
    <row r="390" spans="1:3">
      <c r="A390" s="1"/>
      <c r="B390" s="1"/>
      <c r="C390" s="54"/>
    </row>
    <row r="391" spans="1:3">
      <c r="A391" s="1"/>
      <c r="B391" s="1"/>
      <c r="C391" s="54"/>
    </row>
    <row r="392" spans="1:3">
      <c r="A392" s="1"/>
      <c r="B392" s="1"/>
      <c r="C392" s="54"/>
    </row>
    <row r="393" spans="1:3">
      <c r="A393" s="1"/>
      <c r="B393" s="1"/>
      <c r="C393" s="54"/>
    </row>
    <row r="394" spans="1:3">
      <c r="A394" s="1"/>
      <c r="B394" s="1"/>
      <c r="C394" s="54"/>
    </row>
    <row r="395" spans="1:3">
      <c r="A395" s="1"/>
      <c r="B395" s="1"/>
      <c r="C395" s="54"/>
    </row>
    <row r="396" spans="1:3">
      <c r="A396" s="1"/>
      <c r="B396" s="1"/>
      <c r="C396" s="54"/>
    </row>
    <row r="397" spans="1:3">
      <c r="A397" s="1"/>
      <c r="B397" s="1"/>
      <c r="C397" s="54"/>
    </row>
    <row r="398" spans="1:3">
      <c r="A398" s="1"/>
      <c r="B398" s="1"/>
      <c r="C398" s="54"/>
    </row>
    <row r="399" spans="1:3">
      <c r="A399" s="1"/>
      <c r="B399" s="1"/>
      <c r="C399" s="54"/>
    </row>
    <row r="400" spans="1:3">
      <c r="A400" s="1"/>
      <c r="B400" s="1"/>
      <c r="C400" s="54"/>
    </row>
    <row r="401" spans="1:3">
      <c r="A401" s="1"/>
      <c r="B401" s="1"/>
      <c r="C401" s="54"/>
    </row>
    <row r="402" spans="1:3">
      <c r="A402" s="1"/>
      <c r="B402" s="1"/>
      <c r="C402" s="54"/>
    </row>
    <row r="403" spans="1:3">
      <c r="A403" s="1"/>
      <c r="B403" s="1"/>
      <c r="C403" s="54"/>
    </row>
    <row r="404" spans="1:3">
      <c r="A404" s="1"/>
      <c r="B404" s="1"/>
      <c r="C404" s="54"/>
    </row>
    <row r="405" spans="1:3">
      <c r="A405" s="1"/>
      <c r="B405" s="1"/>
      <c r="C405" s="54"/>
    </row>
    <row r="406" spans="1:3">
      <c r="A406" s="1"/>
      <c r="B406" s="1"/>
      <c r="C406" s="54"/>
    </row>
    <row r="407" spans="1:3">
      <c r="A407" s="1"/>
      <c r="B407" s="1"/>
      <c r="C407" s="54"/>
    </row>
    <row r="408" spans="1:3">
      <c r="A408" s="1"/>
      <c r="B408" s="1"/>
      <c r="C408" s="54"/>
    </row>
    <row r="409" spans="1:3">
      <c r="A409" s="1"/>
      <c r="B409" s="1"/>
      <c r="C409" s="54"/>
    </row>
    <row r="410" spans="1:3">
      <c r="A410" s="1"/>
      <c r="B410" s="1"/>
      <c r="C410" s="54"/>
    </row>
    <row r="411" spans="1:3">
      <c r="A411" s="1"/>
      <c r="B411" s="1"/>
      <c r="C411" s="54"/>
    </row>
    <row r="412" spans="1:3">
      <c r="A412" s="1"/>
      <c r="B412" s="1"/>
      <c r="C412" s="54"/>
    </row>
    <row r="413" spans="1:3">
      <c r="A413" s="1"/>
      <c r="B413" s="1"/>
      <c r="C413" s="54"/>
    </row>
    <row r="414" spans="1:3">
      <c r="A414" s="1"/>
      <c r="B414" s="1"/>
      <c r="C414" s="54"/>
    </row>
    <row r="415" spans="1:3">
      <c r="A415" s="1"/>
      <c r="B415" s="1"/>
      <c r="C415" s="54"/>
    </row>
    <row r="416" spans="1:3">
      <c r="A416" s="1"/>
      <c r="B416" s="1"/>
      <c r="C416" s="54"/>
    </row>
    <row r="417" spans="1:3">
      <c r="A417" s="1"/>
      <c r="B417" s="1"/>
      <c r="C417" s="54"/>
    </row>
    <row r="418" spans="1:3">
      <c r="A418" s="1"/>
      <c r="B418" s="1"/>
      <c r="C418" s="54"/>
    </row>
    <row r="419" spans="1:3">
      <c r="A419" s="1"/>
      <c r="B419" s="1"/>
      <c r="C419" s="54"/>
    </row>
    <row r="420" spans="1:3">
      <c r="A420" s="1"/>
      <c r="B420" s="1"/>
      <c r="C420" s="54"/>
    </row>
    <row r="421" spans="1:3">
      <c r="A421" s="1"/>
      <c r="B421" s="1"/>
      <c r="C421" s="54"/>
    </row>
    <row r="422" spans="1:3">
      <c r="A422" s="1"/>
      <c r="B422" s="1"/>
      <c r="C422" s="54"/>
    </row>
    <row r="423" spans="1:3">
      <c r="A423" s="1"/>
      <c r="B423" s="1"/>
      <c r="C423" s="54"/>
    </row>
    <row r="424" spans="1:3">
      <c r="A424" s="1"/>
      <c r="B424" s="1"/>
      <c r="C424" s="54"/>
    </row>
    <row r="425" spans="1:3">
      <c r="A425" s="1"/>
      <c r="B425" s="1"/>
      <c r="C425" s="54"/>
    </row>
    <row r="426" spans="1:3">
      <c r="A426" s="1"/>
      <c r="B426" s="1"/>
      <c r="C426" s="54"/>
    </row>
    <row r="427" spans="1:3">
      <c r="A427" s="1"/>
      <c r="B427" s="1"/>
      <c r="C427" s="54"/>
    </row>
    <row r="428" spans="1:3">
      <c r="A428" s="1"/>
      <c r="B428" s="1"/>
      <c r="C428" s="54"/>
    </row>
    <row r="429" spans="1:3">
      <c r="A429" s="1"/>
      <c r="B429" s="1"/>
      <c r="C429" s="54"/>
    </row>
    <row r="430" spans="1:3">
      <c r="A430" s="1"/>
      <c r="B430" s="1"/>
      <c r="C430" s="54"/>
    </row>
    <row r="431" spans="1:3">
      <c r="A431" s="1"/>
      <c r="B431" s="1"/>
      <c r="C431" s="54"/>
    </row>
    <row r="432" spans="1:3">
      <c r="A432" s="1"/>
      <c r="B432" s="1"/>
      <c r="C432" s="54"/>
    </row>
    <row r="433" spans="1:3">
      <c r="A433" s="1"/>
      <c r="B433" s="1"/>
      <c r="C433" s="54"/>
    </row>
    <row r="434" spans="1:3">
      <c r="A434" s="1"/>
      <c r="B434" s="1"/>
      <c r="C434" s="54"/>
    </row>
    <row r="435" spans="1:3">
      <c r="A435" s="1"/>
      <c r="B435" s="1"/>
      <c r="C435" s="54"/>
    </row>
    <row r="436" spans="1:3">
      <c r="A436" s="1"/>
      <c r="B436" s="1"/>
      <c r="C436" s="54"/>
    </row>
    <row r="437" spans="1:3">
      <c r="A437" s="1"/>
      <c r="B437" s="1"/>
      <c r="C437" s="54"/>
    </row>
    <row r="438" spans="1:3">
      <c r="A438" s="1"/>
      <c r="B438" s="1"/>
      <c r="C438" s="54"/>
    </row>
    <row r="439" spans="1:3">
      <c r="A439" s="1"/>
      <c r="B439" s="1"/>
      <c r="C439" s="54"/>
    </row>
    <row r="440" spans="1:3">
      <c r="A440" s="1"/>
      <c r="B440" s="1"/>
      <c r="C440" s="54"/>
    </row>
    <row r="441" spans="1:3">
      <c r="A441" s="1"/>
      <c r="B441" s="1"/>
      <c r="C441" s="54"/>
    </row>
    <row r="442" spans="1:3">
      <c r="A442" s="1"/>
      <c r="B442" s="1"/>
      <c r="C442" s="54"/>
    </row>
    <row r="443" spans="1:3">
      <c r="A443" s="1"/>
      <c r="B443" s="1"/>
      <c r="C443" s="54"/>
    </row>
    <row r="444" spans="1:3">
      <c r="A444" s="1"/>
      <c r="B444" s="1"/>
      <c r="C444" s="54"/>
    </row>
    <row r="445" spans="1:3">
      <c r="A445" s="1"/>
      <c r="B445" s="1"/>
      <c r="C445" s="54"/>
    </row>
    <row r="446" spans="1:3">
      <c r="A446" s="1"/>
      <c r="B446" s="1"/>
      <c r="C446" s="54"/>
    </row>
    <row r="447" spans="1:3">
      <c r="A447" s="1"/>
      <c r="B447" s="1"/>
      <c r="C447" s="54"/>
    </row>
    <row r="448" spans="1:3">
      <c r="A448" s="1"/>
      <c r="B448" s="1"/>
      <c r="C448" s="54"/>
    </row>
    <row r="449" spans="1:3">
      <c r="A449" s="1"/>
      <c r="B449" s="1"/>
      <c r="C449" s="54"/>
    </row>
    <row r="450" spans="1:3">
      <c r="A450" s="1"/>
      <c r="B450" s="1"/>
      <c r="C450" s="54"/>
    </row>
    <row r="451" spans="1:3">
      <c r="A451" s="1"/>
      <c r="B451" s="1"/>
      <c r="C451" s="54"/>
    </row>
    <row r="452" spans="1:3">
      <c r="A452" s="1"/>
      <c r="B452" s="1"/>
      <c r="C452" s="54"/>
    </row>
    <row r="453" spans="1:3">
      <c r="A453" s="1"/>
      <c r="B453" s="1"/>
      <c r="C453" s="54"/>
    </row>
    <row r="454" spans="1:3">
      <c r="A454" s="1"/>
      <c r="B454" s="1"/>
      <c r="C454" s="54"/>
    </row>
    <row r="455" spans="1:3">
      <c r="A455" s="1"/>
      <c r="B455" s="1"/>
      <c r="C455" s="54"/>
    </row>
    <row r="456" spans="1:3">
      <c r="A456" s="1"/>
      <c r="B456" s="1"/>
      <c r="C456" s="54"/>
    </row>
    <row r="457" spans="1:3">
      <c r="A457" s="1"/>
      <c r="B457" s="1"/>
      <c r="C457" s="54"/>
    </row>
    <row r="458" spans="1:3">
      <c r="A458" s="1"/>
      <c r="B458" s="1"/>
      <c r="C458" s="54"/>
    </row>
    <row r="459" spans="1:3">
      <c r="A459" s="1"/>
      <c r="B459" s="1"/>
      <c r="C459" s="54"/>
    </row>
    <row r="460" spans="1:3">
      <c r="A460" s="1"/>
      <c r="B460" s="1"/>
      <c r="C460" s="54"/>
    </row>
    <row r="461" spans="1:3">
      <c r="A461" s="1"/>
      <c r="B461" s="1"/>
      <c r="C461" s="54"/>
    </row>
    <row r="462" spans="1:3">
      <c r="A462" s="1"/>
      <c r="B462" s="1"/>
      <c r="C462" s="54"/>
    </row>
    <row r="463" spans="1:3">
      <c r="A463" s="1"/>
      <c r="B463" s="1"/>
      <c r="C463" s="54"/>
    </row>
    <row r="464" spans="1:3">
      <c r="A464" s="1"/>
      <c r="B464" s="1"/>
      <c r="C464" s="54"/>
    </row>
    <row r="465" spans="1:3">
      <c r="A465" s="1"/>
      <c r="B465" s="1"/>
      <c r="C465" s="54"/>
    </row>
    <row r="466" spans="1:3">
      <c r="A466" s="1"/>
      <c r="B466" s="1"/>
      <c r="C466" s="54"/>
    </row>
    <row r="467" spans="1:3">
      <c r="A467" s="1"/>
      <c r="B467" s="1"/>
      <c r="C467" s="54"/>
    </row>
    <row r="468" spans="1:3">
      <c r="A468" s="1"/>
      <c r="B468" s="1"/>
      <c r="C468" s="54"/>
    </row>
    <row r="469" spans="1:3">
      <c r="A469" s="1"/>
      <c r="B469" s="1"/>
      <c r="C469" s="54"/>
    </row>
    <row r="470" spans="1:3">
      <c r="A470" s="1"/>
      <c r="B470" s="1"/>
      <c r="C470" s="54"/>
    </row>
    <row r="471" spans="1:3">
      <c r="A471" s="1"/>
      <c r="B471" s="1"/>
      <c r="C471" s="54"/>
    </row>
    <row r="472" spans="1:3">
      <c r="A472" s="1"/>
      <c r="B472" s="1"/>
      <c r="C472" s="54"/>
    </row>
    <row r="473" spans="1:3">
      <c r="A473" s="1"/>
      <c r="B473" s="1"/>
      <c r="C473" s="54"/>
    </row>
    <row r="474" spans="1:3">
      <c r="A474" s="1"/>
      <c r="B474" s="1"/>
      <c r="C474" s="54"/>
    </row>
    <row r="475" spans="1:3">
      <c r="A475" s="1"/>
      <c r="B475" s="1"/>
      <c r="C475" s="54"/>
    </row>
    <row r="476" spans="1:3">
      <c r="A476" s="1"/>
      <c r="B476" s="1"/>
      <c r="C476" s="54"/>
    </row>
    <row r="477" spans="1:3">
      <c r="A477" s="1"/>
      <c r="B477" s="1"/>
      <c r="C477" s="54"/>
    </row>
    <row r="478" spans="1:3">
      <c r="A478" s="1"/>
      <c r="B478" s="1"/>
      <c r="C478" s="54"/>
    </row>
    <row r="479" spans="1:3">
      <c r="A479" s="1"/>
      <c r="B479" s="1"/>
      <c r="C479" s="54"/>
    </row>
    <row r="480" spans="1:3">
      <c r="A480" s="1"/>
      <c r="B480" s="1"/>
      <c r="C480" s="54"/>
    </row>
    <row r="481" spans="1:3">
      <c r="A481" s="1"/>
      <c r="B481" s="1"/>
      <c r="C481" s="54"/>
    </row>
    <row r="482" spans="1:3">
      <c r="A482" s="1"/>
      <c r="B482" s="1"/>
      <c r="C482" s="54"/>
    </row>
    <row r="483" spans="1:3">
      <c r="A483" s="1"/>
      <c r="B483" s="1"/>
      <c r="C483" s="54"/>
    </row>
    <row r="484" spans="1:3">
      <c r="A484" s="1"/>
      <c r="B484" s="1"/>
      <c r="C484" s="54"/>
    </row>
    <row r="485" spans="1:3">
      <c r="A485" s="1"/>
      <c r="B485" s="1"/>
      <c r="C485" s="54"/>
    </row>
    <row r="486" spans="1:3">
      <c r="A486" s="1"/>
      <c r="B486" s="1"/>
      <c r="C486" s="54"/>
    </row>
    <row r="487" spans="1:3">
      <c r="A487" s="1"/>
      <c r="B487" s="1"/>
      <c r="C487" s="54"/>
    </row>
    <row r="488" spans="1:3">
      <c r="A488" s="1"/>
      <c r="B488" s="1"/>
      <c r="C488" s="54"/>
    </row>
    <row r="489" spans="1:3">
      <c r="A489" s="1"/>
      <c r="B489" s="1"/>
      <c r="C489" s="54"/>
    </row>
    <row r="490" spans="1:3">
      <c r="A490" s="1"/>
      <c r="B490" s="1"/>
      <c r="C490" s="54"/>
    </row>
    <row r="491" spans="1:3">
      <c r="A491" s="1"/>
      <c r="B491" s="1"/>
      <c r="C491" s="54"/>
    </row>
    <row r="492" spans="1:3">
      <c r="A492" s="1"/>
      <c r="B492" s="1"/>
      <c r="C492" s="54"/>
    </row>
    <row r="493" spans="1:3">
      <c r="A493" s="1"/>
      <c r="B493" s="1"/>
      <c r="C493" s="54"/>
    </row>
    <row r="494" spans="1:3">
      <c r="A494" s="1"/>
      <c r="B494" s="1"/>
      <c r="C494" s="54"/>
    </row>
    <row r="495" spans="1:3">
      <c r="A495" s="1"/>
      <c r="B495" s="1"/>
      <c r="C495" s="54"/>
    </row>
    <row r="496" spans="1:3">
      <c r="A496" s="1"/>
      <c r="B496" s="1"/>
      <c r="C496" s="54"/>
    </row>
    <row r="497" spans="1:3">
      <c r="A497" s="1"/>
      <c r="B497" s="1"/>
      <c r="C497" s="54"/>
    </row>
    <row r="498" spans="1:3">
      <c r="A498" s="1"/>
      <c r="B498" s="1"/>
      <c r="C498" s="54"/>
    </row>
    <row r="499" spans="1:3">
      <c r="A499" s="1"/>
      <c r="B499" s="1"/>
      <c r="C499" s="54"/>
    </row>
    <row r="500" spans="1:3">
      <c r="A500" s="1"/>
      <c r="B500" s="1"/>
      <c r="C500" s="54"/>
    </row>
    <row r="501" spans="1:3">
      <c r="A501" s="1"/>
      <c r="B501" s="1"/>
      <c r="C501" s="54"/>
    </row>
    <row r="502" spans="1:3">
      <c r="A502" s="1"/>
      <c r="B502" s="1"/>
      <c r="C502" s="54"/>
    </row>
    <row r="503" spans="1:3">
      <c r="A503" s="1"/>
      <c r="B503" s="1"/>
      <c r="C503" s="54"/>
    </row>
    <row r="504" spans="1:3">
      <c r="A504" s="1"/>
      <c r="B504" s="1"/>
      <c r="C504" s="54"/>
    </row>
    <row r="505" spans="1:3">
      <c r="A505" s="1"/>
      <c r="B505" s="1"/>
      <c r="C505" s="54"/>
    </row>
    <row r="506" spans="1:3">
      <c r="A506" s="1"/>
      <c r="B506" s="1"/>
      <c r="C506" s="54"/>
    </row>
    <row r="507" spans="1:3">
      <c r="A507" s="1"/>
      <c r="B507" s="1"/>
      <c r="C507" s="54"/>
    </row>
    <row r="508" spans="1:3">
      <c r="A508" s="1"/>
      <c r="B508" s="1"/>
      <c r="C508" s="54"/>
    </row>
    <row r="509" spans="1:3">
      <c r="A509" s="1"/>
      <c r="B509" s="1"/>
      <c r="C509" s="54"/>
    </row>
    <row r="510" spans="1:3">
      <c r="A510" s="1"/>
      <c r="B510" s="1"/>
      <c r="C510" s="54"/>
    </row>
    <row r="511" spans="1:3">
      <c r="A511" s="1"/>
      <c r="B511" s="1"/>
      <c r="C511" s="54"/>
    </row>
    <row r="512" spans="1:3">
      <c r="A512" s="1"/>
      <c r="B512" s="1"/>
      <c r="C512" s="54"/>
    </row>
    <row r="513" spans="1:3">
      <c r="A513" s="1"/>
      <c r="B513" s="1"/>
      <c r="C513" s="54"/>
    </row>
    <row r="514" spans="1:3">
      <c r="A514" s="1"/>
      <c r="B514" s="1"/>
      <c r="C514" s="54"/>
    </row>
    <row r="515" spans="1:3">
      <c r="A515" s="1"/>
      <c r="B515" s="1"/>
      <c r="C515" s="54"/>
    </row>
    <row r="516" spans="1:3">
      <c r="A516" s="1"/>
      <c r="B516" s="1"/>
      <c r="C516" s="54"/>
    </row>
    <row r="517" spans="1:3">
      <c r="A517" s="1"/>
      <c r="B517" s="1"/>
      <c r="C517" s="54"/>
    </row>
    <row r="518" spans="1:3">
      <c r="A518" s="1"/>
      <c r="B518" s="1"/>
      <c r="C518" s="54"/>
    </row>
    <row r="519" spans="1:3">
      <c r="A519" s="1"/>
      <c r="B519" s="1"/>
      <c r="C519" s="54"/>
    </row>
    <row r="520" spans="1:3">
      <c r="A520" s="1"/>
      <c r="B520" s="1"/>
      <c r="C520" s="54"/>
    </row>
    <row r="521" spans="1:3">
      <c r="A521" s="1"/>
      <c r="B521" s="1"/>
      <c r="C521" s="54"/>
    </row>
    <row r="522" spans="1:3">
      <c r="A522" s="1"/>
      <c r="B522" s="1"/>
      <c r="C522" s="54"/>
    </row>
    <row r="523" spans="1:3">
      <c r="A523" s="1"/>
      <c r="B523" s="1"/>
      <c r="C523" s="54"/>
    </row>
    <row r="524" spans="1:3">
      <c r="A524" s="1"/>
      <c r="B524" s="1"/>
      <c r="C524" s="54"/>
    </row>
    <row r="525" spans="1:3">
      <c r="A525" s="1"/>
      <c r="B525" s="1"/>
      <c r="C525" s="54"/>
    </row>
    <row r="526" spans="1:3">
      <c r="A526" s="1"/>
      <c r="B526" s="1"/>
      <c r="C526" s="54"/>
    </row>
    <row r="527" spans="1:3">
      <c r="A527" s="1"/>
      <c r="B527" s="1"/>
      <c r="C527" s="54"/>
    </row>
    <row r="528" spans="1:3">
      <c r="A528" s="1"/>
      <c r="B528" s="1"/>
      <c r="C528" s="54"/>
    </row>
    <row r="529" spans="1:3">
      <c r="A529" s="1"/>
      <c r="B529" s="1"/>
      <c r="C529" s="54"/>
    </row>
    <row r="530" spans="1:3">
      <c r="A530" s="1"/>
      <c r="B530" s="1"/>
      <c r="C530" s="54"/>
    </row>
    <row r="531" spans="1:3">
      <c r="A531" s="1"/>
      <c r="B531" s="1"/>
      <c r="C531" s="54"/>
    </row>
    <row r="532" spans="1:3">
      <c r="A532" s="1"/>
      <c r="B532" s="1"/>
      <c r="C532" s="54"/>
    </row>
    <row r="533" spans="1:3">
      <c r="A533" s="1"/>
      <c r="B533" s="1"/>
      <c r="C533" s="54"/>
    </row>
    <row r="534" spans="1:3">
      <c r="A534" s="1"/>
      <c r="B534" s="1"/>
      <c r="C534" s="54"/>
    </row>
    <row r="535" spans="1:3">
      <c r="A535" s="1"/>
      <c r="B535" s="1"/>
      <c r="C535" s="54"/>
    </row>
    <row r="536" spans="1:3">
      <c r="A536" s="1"/>
      <c r="B536" s="1"/>
      <c r="C536" s="54"/>
    </row>
    <row r="537" spans="1:3">
      <c r="A537" s="1"/>
      <c r="B537" s="1"/>
      <c r="C537" s="54"/>
    </row>
    <row r="538" spans="1:3">
      <c r="A538" s="1"/>
      <c r="B538" s="1"/>
      <c r="C538" s="54"/>
    </row>
    <row r="539" spans="1:3">
      <c r="A539" s="1"/>
      <c r="B539" s="1"/>
      <c r="C539" s="54"/>
    </row>
    <row r="540" spans="1:3">
      <c r="A540" s="1"/>
      <c r="B540" s="1"/>
      <c r="C540" s="54"/>
    </row>
    <row r="541" spans="1:3">
      <c r="A541" s="1"/>
      <c r="B541" s="1"/>
      <c r="C541" s="54"/>
    </row>
    <row r="542" spans="1:3">
      <c r="A542" s="1"/>
      <c r="B542" s="1"/>
      <c r="C542" s="54"/>
    </row>
    <row r="543" spans="1:3">
      <c r="A543" s="1"/>
      <c r="B543" s="1"/>
      <c r="C543" s="54"/>
    </row>
    <row r="544" spans="1:3">
      <c r="A544" s="1"/>
      <c r="B544" s="1"/>
      <c r="C544" s="54"/>
    </row>
    <row r="545" spans="1:3">
      <c r="A545" s="1"/>
      <c r="B545" s="1"/>
      <c r="C545" s="54"/>
    </row>
    <row r="546" spans="1:3">
      <c r="A546" s="1"/>
      <c r="B546" s="1"/>
      <c r="C546" s="54"/>
    </row>
    <row r="547" spans="1:3">
      <c r="A547" s="1"/>
      <c r="B547" s="1"/>
      <c r="C547" s="54"/>
    </row>
    <row r="548" spans="1:3">
      <c r="A548" s="1"/>
      <c r="B548" s="1"/>
      <c r="C548" s="54"/>
    </row>
    <row r="549" spans="1:3">
      <c r="A549" s="1"/>
      <c r="B549" s="1"/>
      <c r="C549" s="54"/>
    </row>
    <row r="550" spans="1:3">
      <c r="A550" s="1"/>
      <c r="B550" s="1"/>
      <c r="C550" s="54"/>
    </row>
    <row r="551" spans="1:3">
      <c r="A551" s="1"/>
      <c r="B551" s="1"/>
      <c r="C551" s="54"/>
    </row>
    <row r="552" spans="1:3">
      <c r="A552" s="1"/>
      <c r="B552" s="1"/>
      <c r="C552" s="54"/>
    </row>
    <row r="553" spans="1:3">
      <c r="A553" s="1"/>
      <c r="B553" s="1"/>
      <c r="C553" s="54"/>
    </row>
    <row r="554" spans="1:3">
      <c r="A554" s="1"/>
      <c r="B554" s="1"/>
      <c r="C554" s="54"/>
    </row>
    <row r="555" spans="1:3">
      <c r="A555" s="1"/>
      <c r="B555" s="1"/>
      <c r="C555" s="54"/>
    </row>
    <row r="556" spans="1:3">
      <c r="A556" s="1"/>
      <c r="B556" s="1"/>
      <c r="C556" s="54"/>
    </row>
    <row r="557" spans="1:3">
      <c r="A557" s="1"/>
      <c r="B557" s="1"/>
      <c r="C557" s="54"/>
    </row>
    <row r="558" spans="1:3">
      <c r="A558" s="1"/>
      <c r="B558" s="1"/>
      <c r="C558" s="54"/>
    </row>
    <row r="559" spans="1:3">
      <c r="A559" s="1"/>
      <c r="B559" s="1"/>
      <c r="C559" s="54"/>
    </row>
    <row r="560" spans="1:3">
      <c r="A560" s="1"/>
      <c r="B560" s="1"/>
      <c r="C560" s="54"/>
    </row>
    <row r="561" spans="1:3">
      <c r="A561" s="1"/>
      <c r="B561" s="1"/>
      <c r="C561" s="54"/>
    </row>
    <row r="562" spans="1:3">
      <c r="A562" s="1"/>
      <c r="B562" s="1"/>
      <c r="C562" s="54"/>
    </row>
    <row r="563" spans="1:3">
      <c r="A563" s="1"/>
      <c r="B563" s="1"/>
      <c r="C563" s="54"/>
    </row>
    <row r="564" spans="1:3">
      <c r="A564" s="1"/>
      <c r="B564" s="1"/>
      <c r="C564" s="54"/>
    </row>
    <row r="565" spans="1:3">
      <c r="A565" s="1"/>
      <c r="B565" s="1"/>
      <c r="C565" s="54"/>
    </row>
    <row r="566" spans="1:3">
      <c r="A566" s="1"/>
      <c r="B566" s="1"/>
      <c r="C566" s="54"/>
    </row>
    <row r="567" spans="1:3">
      <c r="A567" s="1"/>
      <c r="B567" s="1"/>
      <c r="C567" s="54"/>
    </row>
    <row r="568" spans="1:3">
      <c r="A568" s="1"/>
      <c r="B568" s="1"/>
      <c r="C568" s="54"/>
    </row>
    <row r="569" spans="1:3">
      <c r="A569" s="1"/>
      <c r="B569" s="1"/>
      <c r="C569" s="54"/>
    </row>
    <row r="570" spans="1:3">
      <c r="A570" s="1"/>
      <c r="B570" s="1"/>
      <c r="C570" s="54"/>
    </row>
    <row r="571" spans="1:3">
      <c r="A571" s="1"/>
      <c r="B571" s="1"/>
      <c r="C571" s="54"/>
    </row>
    <row r="572" spans="1:3">
      <c r="A572" s="1"/>
      <c r="B572" s="1"/>
      <c r="C572" s="54"/>
    </row>
    <row r="573" spans="1:3">
      <c r="A573" s="1"/>
      <c r="B573" s="1"/>
      <c r="C573" s="54"/>
    </row>
    <row r="574" spans="1:3">
      <c r="A574" s="1"/>
      <c r="B574" s="1"/>
      <c r="C574" s="54"/>
    </row>
    <row r="575" spans="1:3">
      <c r="A575" s="1"/>
      <c r="B575" s="1"/>
      <c r="C575" s="54"/>
    </row>
    <row r="576" spans="1:3">
      <c r="A576" s="1"/>
      <c r="B576" s="1"/>
      <c r="C576" s="54"/>
    </row>
    <row r="577" spans="1:3">
      <c r="A577" s="1"/>
      <c r="B577" s="1"/>
      <c r="C577" s="54"/>
    </row>
    <row r="578" spans="1:3">
      <c r="A578" s="1"/>
      <c r="B578" s="1"/>
      <c r="C578" s="54"/>
    </row>
    <row r="579" spans="1:3">
      <c r="A579" s="1"/>
      <c r="B579" s="1"/>
      <c r="C579" s="54"/>
    </row>
    <row r="580" spans="1:3">
      <c r="A580" s="1"/>
      <c r="B580" s="1"/>
      <c r="C580" s="54"/>
    </row>
    <row r="581" spans="1:3">
      <c r="A581" s="1"/>
      <c r="B581" s="1"/>
      <c r="C581" s="54"/>
    </row>
    <row r="582" spans="1:3">
      <c r="A582" s="1"/>
      <c r="B582" s="1"/>
      <c r="C582" s="54"/>
    </row>
    <row r="583" spans="1:3">
      <c r="A583" s="1"/>
      <c r="B583" s="1"/>
      <c r="C583" s="54"/>
    </row>
    <row r="584" spans="1:3">
      <c r="A584" s="1"/>
      <c r="B584" s="1"/>
      <c r="C584" s="54"/>
    </row>
    <row r="585" spans="1:3">
      <c r="A585" s="1"/>
      <c r="B585" s="1"/>
      <c r="C585" s="54"/>
    </row>
    <row r="586" spans="1:3">
      <c r="A586" s="1"/>
      <c r="B586" s="1"/>
      <c r="C586" s="54"/>
    </row>
    <row r="587" spans="1:3">
      <c r="A587" s="1"/>
      <c r="B587" s="1"/>
      <c r="C587" s="54"/>
    </row>
    <row r="588" spans="1:3">
      <c r="A588" s="1"/>
      <c r="B588" s="1"/>
      <c r="C588" s="54"/>
    </row>
    <row r="589" spans="1:3">
      <c r="A589" s="1"/>
      <c r="B589" s="1"/>
      <c r="C589" s="54"/>
    </row>
    <row r="590" spans="1:3">
      <c r="A590" s="1"/>
      <c r="B590" s="1"/>
      <c r="C590" s="54"/>
    </row>
    <row r="591" spans="1:3">
      <c r="A591" s="1"/>
      <c r="B591" s="1"/>
      <c r="C591" s="54"/>
    </row>
    <row r="592" spans="1:3">
      <c r="A592" s="1"/>
      <c r="B592" s="1"/>
      <c r="C592" s="54"/>
    </row>
    <row r="593" spans="1:3">
      <c r="A593" s="1"/>
      <c r="B593" s="1"/>
      <c r="C593" s="54"/>
    </row>
    <row r="594" spans="1:3">
      <c r="A594" s="1"/>
      <c r="B594" s="1"/>
      <c r="C594" s="54"/>
    </row>
    <row r="595" spans="1:3">
      <c r="A595" s="1"/>
      <c r="B595" s="1"/>
      <c r="C595" s="54"/>
    </row>
    <row r="596" spans="1:3">
      <c r="A596" s="1"/>
      <c r="B596" s="1"/>
      <c r="C596" s="54"/>
    </row>
    <row r="597" spans="1:3">
      <c r="A597" s="1"/>
      <c r="B597" s="1"/>
      <c r="C597" s="54"/>
    </row>
    <row r="598" spans="1:3">
      <c r="A598" s="1"/>
      <c r="B598" s="1"/>
      <c r="C598" s="54"/>
    </row>
    <row r="599" spans="1:3">
      <c r="A599" s="1"/>
      <c r="B599" s="1"/>
      <c r="C599" s="54"/>
    </row>
    <row r="600" spans="1:3">
      <c r="A600" s="1"/>
      <c r="B600" s="1"/>
      <c r="C600" s="54"/>
    </row>
    <row r="601" spans="1:3">
      <c r="A601" s="1"/>
      <c r="B601" s="1"/>
      <c r="C601" s="54"/>
    </row>
    <row r="602" spans="1:3">
      <c r="A602" s="1"/>
      <c r="B602" s="1"/>
      <c r="C602" s="54"/>
    </row>
    <row r="603" spans="1:3">
      <c r="A603" s="1"/>
      <c r="B603" s="1"/>
      <c r="C603" s="54"/>
    </row>
  </sheetData>
  <mergeCells count="1">
    <mergeCell ref="A1:F1"/>
  </mergeCells>
  <phoneticPr fontId="0" type="noConversion"/>
  <printOptions gridLines="1"/>
  <pageMargins left="0.39370078740157483" right="0" top="0.23622047244094491" bottom="0" header="0.35433070866141736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7"/>
  <sheetViews>
    <sheetView workbookViewId="0">
      <pane xSplit="1" topLeftCell="B1" activePane="topRight" state="frozen"/>
      <selection pane="topRight" activeCell="H29" sqref="H29"/>
    </sheetView>
  </sheetViews>
  <sheetFormatPr defaultRowHeight="12"/>
  <cols>
    <col min="1" max="1" width="23.7109375" style="2" customWidth="1"/>
    <col min="2" max="2" width="13.140625" style="2" customWidth="1"/>
    <col min="3" max="3" width="12.42578125" style="10" customWidth="1"/>
    <col min="4" max="6" width="13" style="10" customWidth="1"/>
    <col min="7" max="8" width="10.42578125" style="33" customWidth="1"/>
    <col min="9" max="10" width="11.42578125" style="10" customWidth="1"/>
    <col min="11" max="11" width="10.7109375" style="10" customWidth="1"/>
    <col min="12" max="16384" width="9.140625" style="10"/>
  </cols>
  <sheetData>
    <row r="1" spans="1:11" ht="24.75" customHeight="1">
      <c r="A1" s="59" t="s">
        <v>76</v>
      </c>
      <c r="B1" s="59"/>
      <c r="C1" s="59"/>
      <c r="D1" s="60"/>
      <c r="E1" s="60"/>
      <c r="F1" s="60"/>
      <c r="G1" s="60"/>
      <c r="H1" s="60"/>
      <c r="I1" s="60"/>
    </row>
    <row r="2" spans="1:11" s="2" customFormat="1" ht="46.5" customHeight="1">
      <c r="A2" s="23" t="s">
        <v>0</v>
      </c>
      <c r="B2" s="24" t="s">
        <v>48</v>
      </c>
      <c r="C2" s="50" t="s">
        <v>34</v>
      </c>
      <c r="D2" s="24" t="s">
        <v>71</v>
      </c>
      <c r="E2" s="24" t="s">
        <v>72</v>
      </c>
      <c r="F2" s="24" t="s">
        <v>73</v>
      </c>
      <c r="G2" s="42" t="s">
        <v>28</v>
      </c>
      <c r="H2" s="42" t="s">
        <v>74</v>
      </c>
      <c r="I2" s="23" t="s">
        <v>77</v>
      </c>
      <c r="J2" s="57" t="s">
        <v>78</v>
      </c>
      <c r="K2" s="3" t="s">
        <v>75</v>
      </c>
    </row>
    <row r="3" spans="1:11" s="12" customFormat="1" ht="13.5">
      <c r="A3" s="20" t="s">
        <v>6</v>
      </c>
      <c r="B3" s="8">
        <f>SUM(B4+B11)</f>
        <v>1544674.2899999998</v>
      </c>
      <c r="C3" s="8">
        <f>SUM(C4+C11)</f>
        <v>1150257</v>
      </c>
      <c r="D3" s="8">
        <f>SUM(D4+D11)</f>
        <v>1065606.5099999998</v>
      </c>
      <c r="E3" s="8">
        <f>SUM(E4+E11)</f>
        <v>375091</v>
      </c>
      <c r="F3" s="8">
        <f>SUM(F4+F11)</f>
        <v>1440697.5099999998</v>
      </c>
      <c r="G3" s="28">
        <f t="shared" ref="G3:G10" si="0">SUM(D3/C3*100)</f>
        <v>92.640732462397509</v>
      </c>
      <c r="H3" s="8">
        <f>SUM(H4+H11)</f>
        <v>1198300</v>
      </c>
      <c r="I3" s="11">
        <f>SUM(D3-C3)</f>
        <v>-84650.490000000224</v>
      </c>
      <c r="J3" s="11">
        <f>SUM(C3-B3)</f>
        <v>-394417.2899999998</v>
      </c>
      <c r="K3" s="11"/>
    </row>
    <row r="4" spans="1:11" s="12" customFormat="1" ht="15">
      <c r="A4" s="21" t="s">
        <v>30</v>
      </c>
      <c r="B4" s="8">
        <f>SUM(B5:B10)</f>
        <v>1544674.2899999998</v>
      </c>
      <c r="C4" s="8">
        <f>SUM(C5:C10)</f>
        <v>1150257</v>
      </c>
      <c r="D4" s="8">
        <f>SUM(D5:D10)</f>
        <v>1062357.1199999999</v>
      </c>
      <c r="E4" s="8">
        <f>SUM(E5:E10)</f>
        <v>375091</v>
      </c>
      <c r="F4" s="8">
        <f>SUM(F5:F10)</f>
        <v>1437448.1199999999</v>
      </c>
      <c r="G4" s="28">
        <f t="shared" si="0"/>
        <v>92.358239941160974</v>
      </c>
      <c r="H4" s="8">
        <f>SUM(H5:H10)</f>
        <v>1198300</v>
      </c>
      <c r="I4" s="11">
        <f>SUM(D4-C4)</f>
        <v>-87899.880000000121</v>
      </c>
      <c r="J4" s="11">
        <f>SUM(C4-B4)</f>
        <v>-394417.2899999998</v>
      </c>
      <c r="K4" s="11">
        <f>SUM(K5:K10)</f>
        <v>1098720</v>
      </c>
    </row>
    <row r="5" spans="1:11">
      <c r="A5" s="3" t="s">
        <v>7</v>
      </c>
      <c r="B5" s="14">
        <v>120230.45</v>
      </c>
      <c r="C5" s="14">
        <v>110600</v>
      </c>
      <c r="D5" s="14">
        <v>91182.73</v>
      </c>
      <c r="E5" s="14">
        <v>45591</v>
      </c>
      <c r="F5" s="14">
        <f>SUM(D5:E5)</f>
        <v>136773.72999999998</v>
      </c>
      <c r="G5" s="29">
        <f t="shared" si="0"/>
        <v>82.443698010849914</v>
      </c>
      <c r="H5" s="29">
        <v>157300</v>
      </c>
      <c r="I5" s="27">
        <f t="shared" ref="I5:I10" si="1">SUM(F5-C5)</f>
        <v>26173.729999999981</v>
      </c>
      <c r="J5" s="11">
        <f t="shared" ref="J5:J10" si="2">SUM(H5-F5)</f>
        <v>20526.270000000019</v>
      </c>
      <c r="K5" s="22">
        <v>155720</v>
      </c>
    </row>
    <row r="6" spans="1:11">
      <c r="A6" s="3" t="s">
        <v>11</v>
      </c>
      <c r="B6" s="14">
        <v>56714.32</v>
      </c>
      <c r="C6" s="14">
        <v>49000</v>
      </c>
      <c r="D6" s="14">
        <v>5210.1000000000004</v>
      </c>
      <c r="E6" s="14">
        <v>23000</v>
      </c>
      <c r="F6" s="14">
        <f t="shared" ref="F6:F17" si="3">SUM(D6:E6)</f>
        <v>28210.1</v>
      </c>
      <c r="G6" s="29">
        <f t="shared" si="0"/>
        <v>10.632857142857144</v>
      </c>
      <c r="H6" s="29">
        <v>23000</v>
      </c>
      <c r="I6" s="27">
        <f t="shared" si="1"/>
        <v>-20789.900000000001</v>
      </c>
      <c r="J6" s="11">
        <f t="shared" si="2"/>
        <v>-5210.0999999999985</v>
      </c>
      <c r="K6" s="22">
        <v>23000</v>
      </c>
    </row>
    <row r="7" spans="1:11">
      <c r="A7" s="3" t="s">
        <v>10</v>
      </c>
      <c r="B7" s="14">
        <v>131318.98000000001</v>
      </c>
      <c r="C7" s="14">
        <v>158000</v>
      </c>
      <c r="D7" s="14">
        <v>0</v>
      </c>
      <c r="E7" s="14">
        <v>0</v>
      </c>
      <c r="F7" s="14">
        <f t="shared" si="3"/>
        <v>0</v>
      </c>
      <c r="G7" s="29">
        <f t="shared" si="0"/>
        <v>0</v>
      </c>
      <c r="H7" s="29">
        <v>0</v>
      </c>
      <c r="I7" s="27">
        <f t="shared" si="1"/>
        <v>-158000</v>
      </c>
      <c r="J7" s="11">
        <f t="shared" si="2"/>
        <v>0</v>
      </c>
      <c r="K7" s="22"/>
    </row>
    <row r="8" spans="1:11">
      <c r="A8" s="3" t="s">
        <v>8</v>
      </c>
      <c r="B8" s="14">
        <v>809146.38</v>
      </c>
      <c r="C8" s="14">
        <v>660000</v>
      </c>
      <c r="D8" s="14">
        <v>595423.82999999996</v>
      </c>
      <c r="E8" s="14">
        <v>306500</v>
      </c>
      <c r="F8" s="14">
        <f t="shared" si="3"/>
        <v>901923.83</v>
      </c>
      <c r="G8" s="29">
        <f t="shared" si="0"/>
        <v>90.215731818181808</v>
      </c>
      <c r="H8" s="29">
        <v>1018000</v>
      </c>
      <c r="I8" s="27">
        <f t="shared" si="1"/>
        <v>241923.82999999996</v>
      </c>
      <c r="J8" s="11">
        <f t="shared" si="2"/>
        <v>116076.17000000004</v>
      </c>
      <c r="K8" s="22">
        <v>920000</v>
      </c>
    </row>
    <row r="9" spans="1:11">
      <c r="A9" s="3" t="s">
        <v>42</v>
      </c>
      <c r="B9" s="14">
        <v>424364.16</v>
      </c>
      <c r="C9" s="14">
        <v>169657</v>
      </c>
      <c r="D9" s="14">
        <v>370240.46</v>
      </c>
      <c r="E9" s="14"/>
      <c r="F9" s="14">
        <f t="shared" si="3"/>
        <v>370240.46</v>
      </c>
      <c r="G9" s="29">
        <f t="shared" si="0"/>
        <v>218.22881460829794</v>
      </c>
      <c r="H9" s="29"/>
      <c r="I9" s="27">
        <f t="shared" si="1"/>
        <v>200583.46000000002</v>
      </c>
      <c r="J9" s="11">
        <f t="shared" si="2"/>
        <v>-370240.46</v>
      </c>
      <c r="K9" s="22"/>
    </row>
    <row r="10" spans="1:11">
      <c r="A10" s="3" t="s">
        <v>18</v>
      </c>
      <c r="B10" s="14">
        <v>2900</v>
      </c>
      <c r="C10" s="14">
        <v>3000</v>
      </c>
      <c r="D10" s="14">
        <v>300</v>
      </c>
      <c r="E10" s="14"/>
      <c r="F10" s="14">
        <f t="shared" si="3"/>
        <v>300</v>
      </c>
      <c r="G10" s="29">
        <f t="shared" si="0"/>
        <v>10</v>
      </c>
      <c r="H10" s="29">
        <v>0</v>
      </c>
      <c r="I10" s="27">
        <f t="shared" si="1"/>
        <v>-2700</v>
      </c>
      <c r="J10" s="11">
        <f t="shared" si="2"/>
        <v>-300</v>
      </c>
      <c r="K10" s="22"/>
    </row>
    <row r="11" spans="1:11" ht="15">
      <c r="A11" s="21" t="s">
        <v>31</v>
      </c>
      <c r="B11" s="41">
        <f>SUM(B12:B17)</f>
        <v>0</v>
      </c>
      <c r="C11" s="51">
        <f>SUM(C12:C17)</f>
        <v>0</v>
      </c>
      <c r="D11" s="41">
        <f>SUM(D12:D17)</f>
        <v>3249.39</v>
      </c>
      <c r="E11" s="41">
        <f t="shared" ref="E11:J11" si="4">SUM(E12:E17)</f>
        <v>0</v>
      </c>
      <c r="F11" s="41">
        <f t="shared" si="4"/>
        <v>3249.39</v>
      </c>
      <c r="G11" s="40">
        <v>0</v>
      </c>
      <c r="H11" s="41">
        <f t="shared" si="4"/>
        <v>0</v>
      </c>
      <c r="I11" s="39">
        <f>SUM(D11-C11)</f>
        <v>3249.39</v>
      </c>
      <c r="J11" s="41">
        <f t="shared" si="4"/>
        <v>-3249.39</v>
      </c>
      <c r="K11" s="22"/>
    </row>
    <row r="12" spans="1:11">
      <c r="A12" s="3" t="s">
        <v>9</v>
      </c>
      <c r="B12" s="14">
        <v>0</v>
      </c>
      <c r="C12" s="14">
        <v>0</v>
      </c>
      <c r="D12" s="14">
        <v>0</v>
      </c>
      <c r="E12" s="14"/>
      <c r="F12" s="14">
        <f t="shared" si="3"/>
        <v>0</v>
      </c>
      <c r="G12" s="29">
        <v>0</v>
      </c>
      <c r="H12" s="29"/>
      <c r="I12" s="11">
        <f>SUM(D12-C12)</f>
        <v>0</v>
      </c>
      <c r="J12" s="11">
        <f t="shared" ref="J12:J17" si="5">SUM(H12-F12)</f>
        <v>0</v>
      </c>
      <c r="K12" s="22"/>
    </row>
    <row r="13" spans="1:11" ht="36.75" customHeight="1">
      <c r="A13" s="7" t="s">
        <v>22</v>
      </c>
      <c r="B13" s="14">
        <v>0</v>
      </c>
      <c r="C13" s="14">
        <v>0</v>
      </c>
      <c r="D13" s="14">
        <v>0</v>
      </c>
      <c r="E13" s="14"/>
      <c r="F13" s="14">
        <f t="shared" si="3"/>
        <v>0</v>
      </c>
      <c r="G13" s="29">
        <v>0</v>
      </c>
      <c r="H13" s="29"/>
      <c r="I13" s="11">
        <f>SUM(D13-C13)</f>
        <v>0</v>
      </c>
      <c r="J13" s="11">
        <f t="shared" si="5"/>
        <v>0</v>
      </c>
      <c r="K13" s="22"/>
    </row>
    <row r="14" spans="1:11" ht="51" customHeight="1">
      <c r="A14" s="19" t="s">
        <v>26</v>
      </c>
      <c r="B14" s="14">
        <v>0</v>
      </c>
      <c r="C14" s="14">
        <v>0</v>
      </c>
      <c r="D14" s="14">
        <v>3249.39</v>
      </c>
      <c r="E14" s="14"/>
      <c r="F14" s="14">
        <f t="shared" si="3"/>
        <v>3249.39</v>
      </c>
      <c r="G14" s="29">
        <v>0</v>
      </c>
      <c r="H14" s="29"/>
      <c r="I14" s="27">
        <f>SUM(F14-C14)</f>
        <v>3249.39</v>
      </c>
      <c r="J14" s="11">
        <f t="shared" si="5"/>
        <v>-3249.39</v>
      </c>
      <c r="K14" s="22"/>
    </row>
    <row r="15" spans="1:11" ht="24" customHeight="1">
      <c r="A15" s="7" t="s">
        <v>21</v>
      </c>
      <c r="B15" s="14">
        <v>0</v>
      </c>
      <c r="C15" s="14">
        <v>0</v>
      </c>
      <c r="D15" s="14">
        <v>0</v>
      </c>
      <c r="E15" s="14"/>
      <c r="F15" s="14">
        <f t="shared" si="3"/>
        <v>0</v>
      </c>
      <c r="G15" s="29">
        <v>0</v>
      </c>
      <c r="H15" s="29"/>
      <c r="I15" s="11">
        <f>SUM(D15-C15)</f>
        <v>0</v>
      </c>
      <c r="J15" s="11">
        <f t="shared" si="5"/>
        <v>0</v>
      </c>
      <c r="K15" s="22"/>
    </row>
    <row r="16" spans="1:11">
      <c r="A16" s="3" t="s">
        <v>19</v>
      </c>
      <c r="B16" s="14">
        <v>0</v>
      </c>
      <c r="C16" s="14">
        <v>0</v>
      </c>
      <c r="D16" s="14">
        <v>0</v>
      </c>
      <c r="E16" s="14"/>
      <c r="F16" s="14">
        <f t="shared" si="3"/>
        <v>0</v>
      </c>
      <c r="G16" s="29">
        <v>0</v>
      </c>
      <c r="H16" s="29"/>
      <c r="I16" s="11">
        <f>SUM(D16-C16)</f>
        <v>0</v>
      </c>
      <c r="J16" s="11">
        <f t="shared" si="5"/>
        <v>0</v>
      </c>
      <c r="K16" s="22"/>
    </row>
    <row r="17" spans="1:11">
      <c r="A17" s="3" t="s">
        <v>29</v>
      </c>
      <c r="B17" s="14">
        <v>0</v>
      </c>
      <c r="C17" s="14">
        <v>0</v>
      </c>
      <c r="D17" s="14">
        <v>0</v>
      </c>
      <c r="E17" s="14"/>
      <c r="F17" s="14">
        <f t="shared" si="3"/>
        <v>0</v>
      </c>
      <c r="G17" s="29">
        <v>0</v>
      </c>
      <c r="H17" s="29"/>
      <c r="I17" s="11">
        <f>SUM(D17-C17)</f>
        <v>0</v>
      </c>
      <c r="J17" s="11">
        <f t="shared" si="5"/>
        <v>0</v>
      </c>
      <c r="K17" s="22"/>
    </row>
    <row r="18" spans="1:11" s="33" customFormat="1">
      <c r="A18" s="1"/>
      <c r="B18" s="1"/>
      <c r="C18" s="54"/>
      <c r="D18" s="10"/>
      <c r="E18" s="10"/>
      <c r="F18" s="10"/>
      <c r="I18" s="10"/>
      <c r="J18" s="10"/>
    </row>
    <row r="19" spans="1:11" s="33" customFormat="1">
      <c r="A19" s="1"/>
      <c r="B19" s="1"/>
      <c r="C19" s="54"/>
      <c r="D19" s="10"/>
      <c r="E19" s="10"/>
      <c r="F19" s="10"/>
      <c r="I19" s="10"/>
      <c r="J19" s="10"/>
    </row>
    <row r="20" spans="1:11" s="33" customFormat="1">
      <c r="A20" s="1"/>
      <c r="B20" s="1"/>
      <c r="C20" s="54"/>
      <c r="D20" s="10"/>
      <c r="E20" s="10"/>
      <c r="F20" s="10"/>
      <c r="I20" s="10"/>
      <c r="J20" s="10"/>
    </row>
    <row r="21" spans="1:11" s="33" customFormat="1">
      <c r="A21" s="1"/>
      <c r="B21" s="1"/>
      <c r="C21" s="54"/>
      <c r="D21" s="10"/>
      <c r="E21" s="10"/>
      <c r="F21" s="10"/>
      <c r="I21" s="10"/>
      <c r="J21" s="10"/>
    </row>
    <row r="22" spans="1:11" s="33" customFormat="1">
      <c r="A22" s="1"/>
      <c r="B22" s="1"/>
      <c r="C22" s="54"/>
      <c r="D22" s="10"/>
      <c r="E22" s="10"/>
      <c r="F22" s="10"/>
      <c r="I22" s="10"/>
      <c r="J22" s="10"/>
    </row>
    <row r="23" spans="1:11" s="33" customFormat="1">
      <c r="A23" s="1"/>
      <c r="B23" s="1"/>
      <c r="C23" s="54"/>
      <c r="D23" s="10"/>
      <c r="E23" s="10"/>
      <c r="F23" s="10"/>
      <c r="I23" s="10"/>
      <c r="J23" s="10"/>
    </row>
    <row r="24" spans="1:11" s="33" customFormat="1">
      <c r="A24" s="1"/>
      <c r="B24" s="1"/>
      <c r="C24" s="54"/>
      <c r="D24" s="10"/>
      <c r="E24" s="10"/>
      <c r="F24" s="10"/>
      <c r="I24" s="10"/>
      <c r="J24" s="10"/>
    </row>
    <row r="25" spans="1:11" s="33" customFormat="1">
      <c r="A25" s="1"/>
      <c r="B25" s="1"/>
      <c r="C25" s="54"/>
      <c r="D25" s="10"/>
      <c r="E25" s="10"/>
      <c r="F25" s="10"/>
      <c r="I25" s="10"/>
      <c r="J25" s="10"/>
    </row>
    <row r="26" spans="1:11" s="33" customFormat="1">
      <c r="A26" s="1"/>
      <c r="B26" s="1"/>
      <c r="C26" s="54"/>
      <c r="D26" s="10"/>
      <c r="E26" s="10"/>
      <c r="F26" s="10"/>
      <c r="I26" s="10"/>
      <c r="J26" s="10"/>
    </row>
    <row r="27" spans="1:11" s="33" customFormat="1">
      <c r="A27" s="1"/>
      <c r="B27" s="1"/>
      <c r="C27" s="54"/>
      <c r="D27" s="10"/>
      <c r="E27" s="10"/>
      <c r="F27" s="10"/>
      <c r="I27" s="10"/>
      <c r="J27" s="10"/>
    </row>
    <row r="28" spans="1:11" s="33" customFormat="1">
      <c r="A28" s="1"/>
      <c r="B28" s="1"/>
      <c r="C28" s="54"/>
      <c r="D28" s="10"/>
      <c r="E28" s="10"/>
      <c r="F28" s="10"/>
      <c r="I28" s="10"/>
      <c r="J28" s="10"/>
    </row>
    <row r="29" spans="1:11" s="33" customFormat="1">
      <c r="A29" s="1"/>
      <c r="B29" s="1"/>
      <c r="C29" s="54"/>
      <c r="D29" s="10"/>
      <c r="E29" s="10"/>
      <c r="F29" s="10"/>
      <c r="I29" s="10"/>
      <c r="J29" s="10"/>
    </row>
    <row r="30" spans="1:11" s="33" customFormat="1">
      <c r="A30" s="1"/>
      <c r="B30" s="1"/>
      <c r="C30" s="54"/>
      <c r="D30" s="10"/>
      <c r="E30" s="10"/>
      <c r="F30" s="10"/>
      <c r="I30" s="10"/>
      <c r="J30" s="10"/>
    </row>
    <row r="31" spans="1:11" s="33" customFormat="1">
      <c r="A31" s="1"/>
      <c r="B31" s="1"/>
      <c r="C31" s="54"/>
      <c r="D31" s="10"/>
      <c r="E31" s="10"/>
      <c r="F31" s="10"/>
      <c r="I31" s="10"/>
      <c r="J31" s="10"/>
    </row>
    <row r="32" spans="1:11" s="33" customFormat="1">
      <c r="A32" s="1"/>
      <c r="B32" s="1"/>
      <c r="C32" s="54"/>
      <c r="D32" s="10"/>
      <c r="E32" s="10"/>
      <c r="F32" s="10"/>
      <c r="I32" s="10"/>
      <c r="J32" s="10"/>
    </row>
    <row r="33" spans="1:3">
      <c r="A33" s="1"/>
      <c r="B33" s="1"/>
      <c r="C33" s="54"/>
    </row>
    <row r="34" spans="1:3">
      <c r="A34" s="1"/>
      <c r="B34" s="1"/>
      <c r="C34" s="54"/>
    </row>
    <row r="35" spans="1:3">
      <c r="A35" s="1"/>
      <c r="B35" s="1"/>
      <c r="C35" s="54"/>
    </row>
    <row r="36" spans="1:3">
      <c r="A36" s="1"/>
      <c r="B36" s="1"/>
      <c r="C36" s="54"/>
    </row>
    <row r="37" spans="1:3">
      <c r="A37" s="1"/>
      <c r="B37" s="1"/>
      <c r="C37" s="54"/>
    </row>
    <row r="38" spans="1:3">
      <c r="A38" s="1"/>
      <c r="B38" s="1"/>
      <c r="C38" s="54"/>
    </row>
    <row r="39" spans="1:3">
      <c r="A39" s="1"/>
      <c r="B39" s="1"/>
      <c r="C39" s="54"/>
    </row>
    <row r="40" spans="1:3">
      <c r="A40" s="1"/>
      <c r="B40" s="1"/>
      <c r="C40" s="54"/>
    </row>
    <row r="41" spans="1:3">
      <c r="A41" s="1"/>
      <c r="B41" s="1"/>
      <c r="C41" s="54"/>
    </row>
    <row r="42" spans="1:3">
      <c r="A42" s="1"/>
      <c r="B42" s="1"/>
      <c r="C42" s="54"/>
    </row>
    <row r="43" spans="1:3">
      <c r="A43" s="1"/>
      <c r="B43" s="1"/>
      <c r="C43" s="54"/>
    </row>
    <row r="44" spans="1:3">
      <c r="A44" s="1"/>
      <c r="B44" s="1"/>
      <c r="C44" s="54"/>
    </row>
    <row r="45" spans="1:3">
      <c r="A45" s="1"/>
      <c r="B45" s="1"/>
      <c r="C45" s="54"/>
    </row>
    <row r="46" spans="1:3">
      <c r="A46" s="1"/>
      <c r="B46" s="1"/>
      <c r="C46" s="54"/>
    </row>
    <row r="47" spans="1:3">
      <c r="A47" s="1"/>
      <c r="B47" s="1"/>
      <c r="C47" s="54"/>
    </row>
    <row r="48" spans="1:3">
      <c r="A48" s="1"/>
      <c r="B48" s="1"/>
      <c r="C48" s="54"/>
    </row>
    <row r="49" spans="1:3">
      <c r="A49" s="1"/>
      <c r="B49" s="1"/>
      <c r="C49" s="54"/>
    </row>
    <row r="50" spans="1:3">
      <c r="A50" s="1"/>
      <c r="B50" s="1"/>
      <c r="C50" s="54"/>
    </row>
    <row r="51" spans="1:3">
      <c r="A51" s="1"/>
      <c r="B51" s="1"/>
      <c r="C51" s="54"/>
    </row>
    <row r="52" spans="1:3">
      <c r="A52" s="1"/>
      <c r="B52" s="1"/>
      <c r="C52" s="54"/>
    </row>
    <row r="53" spans="1:3">
      <c r="A53" s="1"/>
      <c r="B53" s="1"/>
      <c r="C53" s="54"/>
    </row>
    <row r="54" spans="1:3">
      <c r="A54" s="1"/>
      <c r="B54" s="1"/>
      <c r="C54" s="54"/>
    </row>
    <row r="55" spans="1:3">
      <c r="A55" s="1"/>
      <c r="B55" s="1"/>
      <c r="C55" s="54"/>
    </row>
    <row r="56" spans="1:3">
      <c r="A56" s="1"/>
      <c r="B56" s="1"/>
      <c r="C56" s="54"/>
    </row>
    <row r="57" spans="1:3">
      <c r="A57" s="1"/>
      <c r="B57" s="1"/>
      <c r="C57" s="54"/>
    </row>
    <row r="58" spans="1:3">
      <c r="A58" s="1"/>
      <c r="B58" s="1"/>
      <c r="C58" s="54"/>
    </row>
    <row r="59" spans="1:3">
      <c r="A59" s="1"/>
      <c r="B59" s="1"/>
      <c r="C59" s="54"/>
    </row>
    <row r="60" spans="1:3">
      <c r="A60" s="1"/>
      <c r="B60" s="1"/>
      <c r="C60" s="54"/>
    </row>
    <row r="61" spans="1:3">
      <c r="A61" s="1"/>
      <c r="B61" s="1"/>
      <c r="C61" s="54"/>
    </row>
    <row r="62" spans="1:3">
      <c r="A62" s="1"/>
      <c r="B62" s="1"/>
      <c r="C62" s="54"/>
    </row>
    <row r="63" spans="1:3">
      <c r="A63" s="1"/>
      <c r="B63" s="1"/>
      <c r="C63" s="54"/>
    </row>
    <row r="64" spans="1:3">
      <c r="A64" s="1"/>
      <c r="B64" s="1"/>
      <c r="C64" s="54"/>
    </row>
    <row r="65" spans="1:3">
      <c r="A65" s="1"/>
      <c r="B65" s="1"/>
      <c r="C65" s="54"/>
    </row>
    <row r="66" spans="1:3">
      <c r="A66" s="1"/>
      <c r="B66" s="1"/>
      <c r="C66" s="54"/>
    </row>
    <row r="67" spans="1:3">
      <c r="A67" s="1"/>
      <c r="B67" s="1"/>
      <c r="C67" s="54"/>
    </row>
    <row r="68" spans="1:3">
      <c r="A68" s="1"/>
      <c r="B68" s="1"/>
      <c r="C68" s="54"/>
    </row>
    <row r="69" spans="1:3">
      <c r="A69" s="1"/>
      <c r="B69" s="1"/>
      <c r="C69" s="54"/>
    </row>
    <row r="70" spans="1:3">
      <c r="A70" s="1"/>
      <c r="B70" s="1"/>
      <c r="C70" s="54"/>
    </row>
    <row r="71" spans="1:3">
      <c r="A71" s="1"/>
      <c r="B71" s="1"/>
      <c r="C71" s="54"/>
    </row>
    <row r="72" spans="1:3">
      <c r="A72" s="1"/>
      <c r="B72" s="1"/>
      <c r="C72" s="54"/>
    </row>
    <row r="73" spans="1:3">
      <c r="A73" s="1"/>
      <c r="B73" s="1"/>
      <c r="C73" s="54"/>
    </row>
    <row r="74" spans="1:3">
      <c r="A74" s="1"/>
      <c r="B74" s="1"/>
      <c r="C74" s="54"/>
    </row>
    <row r="75" spans="1:3">
      <c r="A75" s="1"/>
      <c r="B75" s="1"/>
      <c r="C75" s="54"/>
    </row>
    <row r="76" spans="1:3">
      <c r="A76" s="1"/>
      <c r="B76" s="1"/>
      <c r="C76" s="54"/>
    </row>
    <row r="77" spans="1:3">
      <c r="A77" s="1"/>
      <c r="B77" s="1"/>
      <c r="C77" s="54"/>
    </row>
    <row r="78" spans="1:3">
      <c r="A78" s="1"/>
      <c r="B78" s="1"/>
      <c r="C78" s="54"/>
    </row>
    <row r="79" spans="1:3">
      <c r="A79" s="1"/>
      <c r="B79" s="1"/>
      <c r="C79" s="54"/>
    </row>
    <row r="80" spans="1:3">
      <c r="A80" s="1"/>
      <c r="B80" s="1"/>
      <c r="C80" s="54"/>
    </row>
    <row r="81" spans="1:3">
      <c r="A81" s="1"/>
      <c r="B81" s="1"/>
      <c r="C81" s="54"/>
    </row>
    <row r="82" spans="1:3">
      <c r="A82" s="1"/>
      <c r="B82" s="1"/>
      <c r="C82" s="54"/>
    </row>
    <row r="83" spans="1:3">
      <c r="A83" s="1"/>
      <c r="B83" s="1"/>
      <c r="C83" s="54"/>
    </row>
    <row r="84" spans="1:3">
      <c r="A84" s="1"/>
      <c r="B84" s="1"/>
      <c r="C84" s="54"/>
    </row>
    <row r="85" spans="1:3">
      <c r="A85" s="1"/>
      <c r="B85" s="1"/>
      <c r="C85" s="54"/>
    </row>
    <row r="86" spans="1:3">
      <c r="A86" s="1"/>
      <c r="B86" s="1"/>
      <c r="C86" s="54"/>
    </row>
    <row r="87" spans="1:3">
      <c r="A87" s="1"/>
      <c r="B87" s="1"/>
      <c r="C87" s="54"/>
    </row>
    <row r="88" spans="1:3">
      <c r="A88" s="1"/>
      <c r="B88" s="1"/>
      <c r="C88" s="54"/>
    </row>
    <row r="89" spans="1:3">
      <c r="A89" s="1"/>
      <c r="B89" s="1"/>
      <c r="C89" s="54"/>
    </row>
    <row r="90" spans="1:3">
      <c r="A90" s="1"/>
      <c r="B90" s="1"/>
      <c r="C90" s="54"/>
    </row>
    <row r="91" spans="1:3">
      <c r="A91" s="1"/>
      <c r="B91" s="1"/>
      <c r="C91" s="54"/>
    </row>
    <row r="92" spans="1:3">
      <c r="A92" s="1"/>
      <c r="B92" s="1"/>
      <c r="C92" s="54"/>
    </row>
    <row r="93" spans="1:3">
      <c r="A93" s="1"/>
      <c r="B93" s="1"/>
      <c r="C93" s="54"/>
    </row>
    <row r="94" spans="1:3">
      <c r="A94" s="1"/>
      <c r="B94" s="1"/>
      <c r="C94" s="54"/>
    </row>
    <row r="95" spans="1:3">
      <c r="A95" s="1"/>
      <c r="B95" s="1"/>
      <c r="C95" s="54"/>
    </row>
    <row r="96" spans="1:3">
      <c r="A96" s="1"/>
      <c r="B96" s="1"/>
      <c r="C96" s="54"/>
    </row>
    <row r="97" spans="1:3">
      <c r="A97" s="1"/>
      <c r="B97" s="1"/>
      <c r="C97" s="54"/>
    </row>
    <row r="98" spans="1:3">
      <c r="A98" s="1"/>
      <c r="B98" s="1"/>
      <c r="C98" s="54"/>
    </row>
    <row r="99" spans="1:3">
      <c r="A99" s="1"/>
      <c r="B99" s="1"/>
      <c r="C99" s="54"/>
    </row>
    <row r="100" spans="1:3">
      <c r="A100" s="1"/>
      <c r="B100" s="1"/>
      <c r="C100" s="54"/>
    </row>
    <row r="101" spans="1:3">
      <c r="A101" s="1"/>
      <c r="B101" s="1"/>
      <c r="C101" s="54"/>
    </row>
    <row r="102" spans="1:3">
      <c r="A102" s="1"/>
      <c r="B102" s="1"/>
      <c r="C102" s="54"/>
    </row>
    <row r="103" spans="1:3">
      <c r="A103" s="1"/>
      <c r="B103" s="1"/>
      <c r="C103" s="54"/>
    </row>
    <row r="104" spans="1:3">
      <c r="A104" s="1"/>
      <c r="B104" s="1"/>
      <c r="C104" s="54"/>
    </row>
    <row r="105" spans="1:3">
      <c r="A105" s="1"/>
      <c r="B105" s="1"/>
      <c r="C105" s="54"/>
    </row>
    <row r="106" spans="1:3">
      <c r="A106" s="1"/>
      <c r="B106" s="1"/>
      <c r="C106" s="54"/>
    </row>
    <row r="107" spans="1:3">
      <c r="A107" s="1"/>
      <c r="B107" s="1"/>
      <c r="C107" s="54"/>
    </row>
    <row r="108" spans="1:3">
      <c r="A108" s="1"/>
      <c r="B108" s="1"/>
      <c r="C108" s="54"/>
    </row>
    <row r="109" spans="1:3">
      <c r="A109" s="1"/>
      <c r="B109" s="1"/>
      <c r="C109" s="54"/>
    </row>
    <row r="110" spans="1:3">
      <c r="A110" s="1"/>
      <c r="B110" s="1"/>
      <c r="C110" s="54"/>
    </row>
    <row r="111" spans="1:3">
      <c r="A111" s="1"/>
      <c r="B111" s="1"/>
      <c r="C111" s="54"/>
    </row>
    <row r="112" spans="1:3">
      <c r="A112" s="1"/>
      <c r="B112" s="1"/>
      <c r="C112" s="54"/>
    </row>
    <row r="113" spans="1:3">
      <c r="A113" s="1"/>
      <c r="B113" s="1"/>
      <c r="C113" s="54"/>
    </row>
    <row r="114" spans="1:3">
      <c r="A114" s="1"/>
      <c r="B114" s="1"/>
      <c r="C114" s="54"/>
    </row>
    <row r="115" spans="1:3">
      <c r="A115" s="1"/>
      <c r="B115" s="1"/>
      <c r="C115" s="54"/>
    </row>
    <row r="116" spans="1:3">
      <c r="A116" s="1"/>
      <c r="B116" s="1"/>
      <c r="C116" s="54"/>
    </row>
    <row r="117" spans="1:3">
      <c r="A117" s="1"/>
      <c r="B117" s="1"/>
      <c r="C117" s="54"/>
    </row>
    <row r="118" spans="1:3">
      <c r="A118" s="1"/>
      <c r="B118" s="1"/>
      <c r="C118" s="54"/>
    </row>
    <row r="119" spans="1:3">
      <c r="A119" s="1"/>
      <c r="B119" s="1"/>
      <c r="C119" s="54"/>
    </row>
    <row r="120" spans="1:3">
      <c r="A120" s="1"/>
      <c r="B120" s="1"/>
      <c r="C120" s="54"/>
    </row>
    <row r="121" spans="1:3">
      <c r="A121" s="1"/>
      <c r="B121" s="1"/>
      <c r="C121" s="54"/>
    </row>
    <row r="122" spans="1:3">
      <c r="A122" s="1"/>
      <c r="B122" s="1"/>
      <c r="C122" s="54"/>
    </row>
    <row r="123" spans="1:3">
      <c r="A123" s="1"/>
      <c r="B123" s="1"/>
      <c r="C123" s="54"/>
    </row>
    <row r="124" spans="1:3">
      <c r="A124" s="1"/>
      <c r="B124" s="1"/>
      <c r="C124" s="54"/>
    </row>
    <row r="125" spans="1:3">
      <c r="A125" s="1"/>
      <c r="B125" s="1"/>
      <c r="C125" s="54"/>
    </row>
    <row r="126" spans="1:3">
      <c r="A126" s="1"/>
      <c r="B126" s="1"/>
      <c r="C126" s="54"/>
    </row>
    <row r="127" spans="1:3">
      <c r="A127" s="1"/>
      <c r="B127" s="1"/>
      <c r="C127" s="54"/>
    </row>
    <row r="128" spans="1:3">
      <c r="A128" s="1"/>
      <c r="B128" s="1"/>
      <c r="C128" s="54"/>
    </row>
    <row r="129" spans="1:3">
      <c r="A129" s="1"/>
      <c r="B129" s="1"/>
      <c r="C129" s="54"/>
    </row>
    <row r="130" spans="1:3">
      <c r="A130" s="1"/>
      <c r="B130" s="1"/>
      <c r="C130" s="54"/>
    </row>
    <row r="131" spans="1:3">
      <c r="A131" s="1"/>
      <c r="B131" s="1"/>
      <c r="C131" s="54"/>
    </row>
    <row r="132" spans="1:3">
      <c r="A132" s="1"/>
      <c r="B132" s="1"/>
      <c r="C132" s="54"/>
    </row>
    <row r="133" spans="1:3">
      <c r="A133" s="1"/>
      <c r="B133" s="1"/>
      <c r="C133" s="54"/>
    </row>
    <row r="134" spans="1:3">
      <c r="A134" s="1"/>
      <c r="B134" s="1"/>
      <c r="C134" s="54"/>
    </row>
    <row r="135" spans="1:3">
      <c r="A135" s="1"/>
      <c r="B135" s="1"/>
      <c r="C135" s="54"/>
    </row>
    <row r="136" spans="1:3">
      <c r="A136" s="1"/>
      <c r="B136" s="1"/>
      <c r="C136" s="54"/>
    </row>
    <row r="137" spans="1:3">
      <c r="A137" s="1"/>
      <c r="B137" s="1"/>
      <c r="C137" s="54"/>
    </row>
    <row r="138" spans="1:3">
      <c r="A138" s="1"/>
      <c r="B138" s="1"/>
      <c r="C138" s="54"/>
    </row>
    <row r="139" spans="1:3">
      <c r="A139" s="1"/>
      <c r="B139" s="1"/>
      <c r="C139" s="54"/>
    </row>
    <row r="140" spans="1:3">
      <c r="A140" s="1"/>
      <c r="B140" s="1"/>
      <c r="C140" s="54"/>
    </row>
    <row r="141" spans="1:3">
      <c r="A141" s="1"/>
      <c r="B141" s="1"/>
      <c r="C141" s="54"/>
    </row>
    <row r="142" spans="1:3">
      <c r="A142" s="1"/>
      <c r="B142" s="1"/>
      <c r="C142" s="54"/>
    </row>
    <row r="143" spans="1:3">
      <c r="A143" s="1"/>
      <c r="B143" s="1"/>
      <c r="C143" s="54"/>
    </row>
    <row r="144" spans="1:3">
      <c r="A144" s="1"/>
      <c r="B144" s="1"/>
      <c r="C144" s="54"/>
    </row>
    <row r="145" spans="1:3">
      <c r="A145" s="1"/>
      <c r="B145" s="1"/>
      <c r="C145" s="54"/>
    </row>
    <row r="146" spans="1:3">
      <c r="A146" s="1"/>
      <c r="B146" s="1"/>
      <c r="C146" s="54"/>
    </row>
    <row r="147" spans="1:3">
      <c r="A147" s="1"/>
      <c r="B147" s="1"/>
      <c r="C147" s="54"/>
    </row>
    <row r="148" spans="1:3">
      <c r="A148" s="1"/>
      <c r="B148" s="1"/>
      <c r="C148" s="54"/>
    </row>
    <row r="149" spans="1:3">
      <c r="A149" s="1"/>
      <c r="B149" s="1"/>
      <c r="C149" s="54"/>
    </row>
    <row r="150" spans="1:3">
      <c r="A150" s="1"/>
      <c r="B150" s="1"/>
      <c r="C150" s="54"/>
    </row>
    <row r="151" spans="1:3">
      <c r="A151" s="1"/>
      <c r="B151" s="1"/>
      <c r="C151" s="54"/>
    </row>
    <row r="152" spans="1:3">
      <c r="A152" s="1"/>
      <c r="B152" s="1"/>
      <c r="C152" s="54"/>
    </row>
    <row r="153" spans="1:3">
      <c r="A153" s="1"/>
      <c r="B153" s="1"/>
      <c r="C153" s="54"/>
    </row>
    <row r="154" spans="1:3">
      <c r="A154" s="1"/>
      <c r="B154" s="1"/>
      <c r="C154" s="54"/>
    </row>
    <row r="155" spans="1:3">
      <c r="A155" s="1"/>
      <c r="B155" s="1"/>
      <c r="C155" s="54"/>
    </row>
    <row r="156" spans="1:3">
      <c r="A156" s="1"/>
      <c r="B156" s="1"/>
      <c r="C156" s="54"/>
    </row>
    <row r="157" spans="1:3">
      <c r="A157" s="1"/>
      <c r="B157" s="1"/>
      <c r="C157" s="54"/>
    </row>
    <row r="158" spans="1:3">
      <c r="A158" s="1"/>
      <c r="B158" s="1"/>
      <c r="C158" s="54"/>
    </row>
    <row r="159" spans="1:3">
      <c r="A159" s="1"/>
      <c r="B159" s="1"/>
      <c r="C159" s="54"/>
    </row>
    <row r="160" spans="1:3">
      <c r="A160" s="1"/>
      <c r="B160" s="1"/>
      <c r="C160" s="54"/>
    </row>
    <row r="161" spans="1:3">
      <c r="A161" s="1"/>
      <c r="B161" s="1"/>
      <c r="C161" s="54"/>
    </row>
    <row r="162" spans="1:3">
      <c r="A162" s="1"/>
      <c r="B162" s="1"/>
      <c r="C162" s="54"/>
    </row>
    <row r="163" spans="1:3">
      <c r="A163" s="1"/>
      <c r="B163" s="1"/>
      <c r="C163" s="54"/>
    </row>
    <row r="164" spans="1:3">
      <c r="A164" s="1"/>
      <c r="B164" s="1"/>
      <c r="C164" s="54"/>
    </row>
    <row r="165" spans="1:3">
      <c r="A165" s="1"/>
      <c r="B165" s="1"/>
      <c r="C165" s="54"/>
    </row>
    <row r="166" spans="1:3">
      <c r="A166" s="1"/>
      <c r="B166" s="1"/>
      <c r="C166" s="54"/>
    </row>
    <row r="167" spans="1:3">
      <c r="A167" s="1"/>
      <c r="B167" s="1"/>
      <c r="C167" s="54"/>
    </row>
    <row r="168" spans="1:3">
      <c r="A168" s="1"/>
      <c r="B168" s="1"/>
      <c r="C168" s="54"/>
    </row>
    <row r="169" spans="1:3">
      <c r="A169" s="1"/>
      <c r="B169" s="1"/>
      <c r="C169" s="54"/>
    </row>
    <row r="170" spans="1:3">
      <c r="A170" s="1"/>
      <c r="B170" s="1"/>
      <c r="C170" s="54"/>
    </row>
    <row r="171" spans="1:3">
      <c r="A171" s="1"/>
      <c r="B171" s="1"/>
      <c r="C171" s="54"/>
    </row>
    <row r="172" spans="1:3">
      <c r="A172" s="1"/>
      <c r="B172" s="1"/>
      <c r="C172" s="54"/>
    </row>
    <row r="173" spans="1:3">
      <c r="A173" s="1"/>
      <c r="B173" s="1"/>
      <c r="C173" s="54"/>
    </row>
    <row r="174" spans="1:3">
      <c r="A174" s="1"/>
      <c r="B174" s="1"/>
      <c r="C174" s="54"/>
    </row>
    <row r="175" spans="1:3">
      <c r="A175" s="1"/>
      <c r="B175" s="1"/>
      <c r="C175" s="54"/>
    </row>
    <row r="176" spans="1:3">
      <c r="A176" s="1"/>
      <c r="B176" s="1"/>
      <c r="C176" s="54"/>
    </row>
    <row r="177" spans="1:3">
      <c r="A177" s="1"/>
      <c r="B177" s="1"/>
      <c r="C177" s="54"/>
    </row>
    <row r="178" spans="1:3">
      <c r="A178" s="1"/>
      <c r="B178" s="1"/>
      <c r="C178" s="54"/>
    </row>
    <row r="179" spans="1:3">
      <c r="A179" s="1"/>
      <c r="B179" s="1"/>
      <c r="C179" s="54"/>
    </row>
    <row r="180" spans="1:3">
      <c r="A180" s="1"/>
      <c r="B180" s="1"/>
      <c r="C180" s="54"/>
    </row>
    <row r="181" spans="1:3">
      <c r="A181" s="1"/>
      <c r="B181" s="1"/>
      <c r="C181" s="54"/>
    </row>
    <row r="182" spans="1:3">
      <c r="A182" s="1"/>
      <c r="B182" s="1"/>
      <c r="C182" s="54"/>
    </row>
    <row r="183" spans="1:3">
      <c r="A183" s="1"/>
      <c r="B183" s="1"/>
      <c r="C183" s="54"/>
    </row>
    <row r="184" spans="1:3">
      <c r="A184" s="1"/>
      <c r="B184" s="1"/>
      <c r="C184" s="54"/>
    </row>
    <row r="185" spans="1:3">
      <c r="A185" s="1"/>
      <c r="B185" s="1"/>
      <c r="C185" s="54"/>
    </row>
    <row r="186" spans="1:3">
      <c r="A186" s="1"/>
      <c r="B186" s="1"/>
      <c r="C186" s="54"/>
    </row>
    <row r="187" spans="1:3">
      <c r="A187" s="1"/>
      <c r="B187" s="1"/>
      <c r="C187" s="54"/>
    </row>
    <row r="188" spans="1:3">
      <c r="A188" s="1"/>
      <c r="B188" s="1"/>
      <c r="C188" s="54"/>
    </row>
    <row r="189" spans="1:3">
      <c r="A189" s="1"/>
      <c r="B189" s="1"/>
      <c r="C189" s="54"/>
    </row>
    <row r="190" spans="1:3">
      <c r="A190" s="1"/>
      <c r="B190" s="1"/>
      <c r="C190" s="54"/>
    </row>
    <row r="191" spans="1:3">
      <c r="A191" s="1"/>
      <c r="B191" s="1"/>
      <c r="C191" s="54"/>
    </row>
    <row r="192" spans="1:3">
      <c r="A192" s="1"/>
      <c r="B192" s="1"/>
      <c r="C192" s="54"/>
    </row>
    <row r="193" spans="1:3">
      <c r="A193" s="1"/>
      <c r="B193" s="1"/>
      <c r="C193" s="54"/>
    </row>
    <row r="194" spans="1:3">
      <c r="A194" s="1"/>
      <c r="B194" s="1"/>
      <c r="C194" s="54"/>
    </row>
    <row r="195" spans="1:3">
      <c r="A195" s="1"/>
      <c r="B195" s="1"/>
      <c r="C195" s="54"/>
    </row>
    <row r="196" spans="1:3">
      <c r="A196" s="1"/>
      <c r="B196" s="1"/>
      <c r="C196" s="54"/>
    </row>
    <row r="197" spans="1:3">
      <c r="A197" s="1"/>
      <c r="B197" s="1"/>
      <c r="C197" s="54"/>
    </row>
    <row r="198" spans="1:3">
      <c r="A198" s="1"/>
      <c r="B198" s="1"/>
      <c r="C198" s="54"/>
    </row>
    <row r="199" spans="1:3">
      <c r="A199" s="1"/>
      <c r="B199" s="1"/>
      <c r="C199" s="54"/>
    </row>
    <row r="200" spans="1:3">
      <c r="A200" s="1"/>
      <c r="B200" s="1"/>
      <c r="C200" s="54"/>
    </row>
    <row r="201" spans="1:3">
      <c r="A201" s="1"/>
      <c r="B201" s="1"/>
      <c r="C201" s="54"/>
    </row>
    <row r="202" spans="1:3">
      <c r="A202" s="1"/>
      <c r="B202" s="1"/>
      <c r="C202" s="54"/>
    </row>
    <row r="203" spans="1:3">
      <c r="A203" s="1"/>
      <c r="B203" s="1"/>
      <c r="C203" s="54"/>
    </row>
    <row r="204" spans="1:3">
      <c r="A204" s="1"/>
      <c r="B204" s="1"/>
      <c r="C204" s="54"/>
    </row>
    <row r="205" spans="1:3">
      <c r="A205" s="1"/>
      <c r="B205" s="1"/>
      <c r="C205" s="54"/>
    </row>
    <row r="206" spans="1:3">
      <c r="A206" s="1"/>
      <c r="B206" s="1"/>
      <c r="C206" s="54"/>
    </row>
    <row r="207" spans="1:3">
      <c r="A207" s="1"/>
      <c r="B207" s="1"/>
      <c r="C207" s="54"/>
    </row>
    <row r="208" spans="1:3">
      <c r="A208" s="1"/>
      <c r="B208" s="1"/>
      <c r="C208" s="54"/>
    </row>
    <row r="209" spans="1:3">
      <c r="A209" s="1"/>
      <c r="B209" s="1"/>
      <c r="C209" s="54"/>
    </row>
    <row r="210" spans="1:3">
      <c r="A210" s="1"/>
      <c r="B210" s="1"/>
      <c r="C210" s="54"/>
    </row>
    <row r="211" spans="1:3">
      <c r="A211" s="1"/>
      <c r="B211" s="1"/>
      <c r="C211" s="54"/>
    </row>
    <row r="212" spans="1:3">
      <c r="A212" s="1"/>
      <c r="B212" s="1"/>
      <c r="C212" s="54"/>
    </row>
    <row r="213" spans="1:3">
      <c r="A213" s="1"/>
      <c r="B213" s="1"/>
      <c r="C213" s="54"/>
    </row>
    <row r="214" spans="1:3">
      <c r="A214" s="1"/>
      <c r="B214" s="1"/>
      <c r="C214" s="54"/>
    </row>
    <row r="215" spans="1:3">
      <c r="A215" s="1"/>
      <c r="B215" s="1"/>
      <c r="C215" s="54"/>
    </row>
    <row r="216" spans="1:3">
      <c r="A216" s="1"/>
      <c r="B216" s="1"/>
      <c r="C216" s="54"/>
    </row>
    <row r="217" spans="1:3">
      <c r="A217" s="1"/>
      <c r="B217" s="1"/>
      <c r="C217" s="54"/>
    </row>
    <row r="218" spans="1:3">
      <c r="A218" s="1"/>
      <c r="B218" s="1"/>
      <c r="C218" s="54"/>
    </row>
    <row r="219" spans="1:3">
      <c r="A219" s="1"/>
      <c r="B219" s="1"/>
      <c r="C219" s="54"/>
    </row>
    <row r="220" spans="1:3">
      <c r="A220" s="1"/>
      <c r="B220" s="1"/>
      <c r="C220" s="54"/>
    </row>
    <row r="221" spans="1:3">
      <c r="A221" s="1"/>
      <c r="B221" s="1"/>
      <c r="C221" s="54"/>
    </row>
    <row r="222" spans="1:3">
      <c r="A222" s="1"/>
      <c r="B222" s="1"/>
      <c r="C222" s="54"/>
    </row>
    <row r="223" spans="1:3">
      <c r="A223" s="1"/>
      <c r="B223" s="1"/>
      <c r="C223" s="54"/>
    </row>
    <row r="224" spans="1:3">
      <c r="A224" s="1"/>
      <c r="B224" s="1"/>
      <c r="C224" s="54"/>
    </row>
    <row r="225" spans="1:3">
      <c r="A225" s="1"/>
      <c r="B225" s="1"/>
      <c r="C225" s="54"/>
    </row>
    <row r="226" spans="1:3">
      <c r="A226" s="1"/>
      <c r="B226" s="1"/>
      <c r="C226" s="54"/>
    </row>
    <row r="227" spans="1:3">
      <c r="A227" s="1"/>
      <c r="B227" s="1"/>
      <c r="C227" s="54"/>
    </row>
    <row r="228" spans="1:3">
      <c r="A228" s="1"/>
      <c r="B228" s="1"/>
      <c r="C228" s="54"/>
    </row>
    <row r="229" spans="1:3">
      <c r="A229" s="1"/>
      <c r="B229" s="1"/>
      <c r="C229" s="54"/>
    </row>
    <row r="230" spans="1:3">
      <c r="A230" s="1"/>
      <c r="B230" s="1"/>
      <c r="C230" s="54"/>
    </row>
    <row r="231" spans="1:3">
      <c r="A231" s="1"/>
      <c r="B231" s="1"/>
      <c r="C231" s="54"/>
    </row>
    <row r="232" spans="1:3">
      <c r="A232" s="1"/>
      <c r="B232" s="1"/>
      <c r="C232" s="54"/>
    </row>
    <row r="233" spans="1:3">
      <c r="A233" s="1"/>
      <c r="B233" s="1"/>
      <c r="C233" s="54"/>
    </row>
    <row r="234" spans="1:3">
      <c r="A234" s="1"/>
      <c r="B234" s="1"/>
      <c r="C234" s="54"/>
    </row>
    <row r="235" spans="1:3">
      <c r="A235" s="1"/>
      <c r="B235" s="1"/>
      <c r="C235" s="54"/>
    </row>
    <row r="236" spans="1:3">
      <c r="A236" s="1"/>
      <c r="B236" s="1"/>
      <c r="C236" s="54"/>
    </row>
    <row r="237" spans="1:3">
      <c r="A237" s="1"/>
      <c r="B237" s="1"/>
      <c r="C237" s="54"/>
    </row>
    <row r="238" spans="1:3">
      <c r="A238" s="1"/>
      <c r="B238" s="1"/>
      <c r="C238" s="54"/>
    </row>
    <row r="239" spans="1:3">
      <c r="A239" s="1"/>
      <c r="B239" s="1"/>
      <c r="C239" s="54"/>
    </row>
    <row r="240" spans="1:3">
      <c r="A240" s="1"/>
      <c r="B240" s="1"/>
      <c r="C240" s="54"/>
    </row>
    <row r="241" spans="1:3">
      <c r="A241" s="1"/>
      <c r="B241" s="1"/>
      <c r="C241" s="54"/>
    </row>
    <row r="242" spans="1:3">
      <c r="A242" s="1"/>
      <c r="B242" s="1"/>
      <c r="C242" s="54"/>
    </row>
    <row r="243" spans="1:3">
      <c r="A243" s="1"/>
      <c r="B243" s="1"/>
      <c r="C243" s="54"/>
    </row>
    <row r="244" spans="1:3">
      <c r="A244" s="1"/>
      <c r="B244" s="1"/>
      <c r="C244" s="54"/>
    </row>
    <row r="245" spans="1:3">
      <c r="A245" s="1"/>
      <c r="B245" s="1"/>
      <c r="C245" s="54"/>
    </row>
    <row r="246" spans="1:3">
      <c r="A246" s="1"/>
      <c r="B246" s="1"/>
      <c r="C246" s="54"/>
    </row>
    <row r="247" spans="1:3">
      <c r="A247" s="1"/>
      <c r="B247" s="1"/>
      <c r="C247" s="54"/>
    </row>
    <row r="248" spans="1:3">
      <c r="A248" s="1"/>
      <c r="B248" s="1"/>
      <c r="C248" s="54"/>
    </row>
    <row r="249" spans="1:3">
      <c r="A249" s="1"/>
      <c r="B249" s="1"/>
      <c r="C249" s="54"/>
    </row>
    <row r="250" spans="1:3">
      <c r="A250" s="1"/>
      <c r="B250" s="1"/>
      <c r="C250" s="54"/>
    </row>
    <row r="251" spans="1:3">
      <c r="A251" s="1"/>
      <c r="B251" s="1"/>
      <c r="C251" s="54"/>
    </row>
    <row r="252" spans="1:3">
      <c r="A252" s="1"/>
      <c r="B252" s="1"/>
      <c r="C252" s="54"/>
    </row>
    <row r="253" spans="1:3">
      <c r="A253" s="1"/>
      <c r="B253" s="1"/>
      <c r="C253" s="54"/>
    </row>
    <row r="254" spans="1:3">
      <c r="A254" s="1"/>
      <c r="B254" s="1"/>
      <c r="C254" s="54"/>
    </row>
    <row r="255" spans="1:3">
      <c r="A255" s="1"/>
      <c r="B255" s="1"/>
      <c r="C255" s="54"/>
    </row>
    <row r="256" spans="1:3">
      <c r="A256" s="1"/>
      <c r="B256" s="1"/>
      <c r="C256" s="54"/>
    </row>
    <row r="257" spans="1:3">
      <c r="A257" s="1"/>
      <c r="B257" s="1"/>
      <c r="C257" s="54"/>
    </row>
    <row r="258" spans="1:3">
      <c r="A258" s="1"/>
      <c r="B258" s="1"/>
      <c r="C258" s="54"/>
    </row>
    <row r="259" spans="1:3">
      <c r="A259" s="1"/>
      <c r="B259" s="1"/>
      <c r="C259" s="54"/>
    </row>
    <row r="260" spans="1:3">
      <c r="A260" s="1"/>
      <c r="B260" s="1"/>
      <c r="C260" s="54"/>
    </row>
    <row r="261" spans="1:3">
      <c r="A261" s="1"/>
      <c r="B261" s="1"/>
      <c r="C261" s="54"/>
    </row>
    <row r="262" spans="1:3">
      <c r="A262" s="1"/>
      <c r="B262" s="1"/>
      <c r="C262" s="54"/>
    </row>
    <row r="263" spans="1:3">
      <c r="A263" s="1"/>
      <c r="B263" s="1"/>
      <c r="C263" s="54"/>
    </row>
    <row r="264" spans="1:3">
      <c r="A264" s="1"/>
      <c r="B264" s="1"/>
      <c r="C264" s="54"/>
    </row>
    <row r="265" spans="1:3">
      <c r="A265" s="1"/>
      <c r="B265" s="1"/>
      <c r="C265" s="54"/>
    </row>
    <row r="266" spans="1:3">
      <c r="A266" s="1"/>
      <c r="B266" s="1"/>
      <c r="C266" s="54"/>
    </row>
    <row r="267" spans="1:3">
      <c r="A267" s="1"/>
      <c r="B267" s="1"/>
      <c r="C267" s="54"/>
    </row>
    <row r="268" spans="1:3">
      <c r="A268" s="1"/>
      <c r="B268" s="1"/>
      <c r="C268" s="54"/>
    </row>
    <row r="269" spans="1:3">
      <c r="A269" s="1"/>
      <c r="B269" s="1"/>
      <c r="C269" s="54"/>
    </row>
    <row r="270" spans="1:3">
      <c r="A270" s="1"/>
      <c r="B270" s="1"/>
      <c r="C270" s="54"/>
    </row>
    <row r="271" spans="1:3">
      <c r="A271" s="1"/>
      <c r="B271" s="1"/>
      <c r="C271" s="54"/>
    </row>
    <row r="272" spans="1:3">
      <c r="A272" s="1"/>
      <c r="B272" s="1"/>
      <c r="C272" s="54"/>
    </row>
    <row r="273" spans="1:3">
      <c r="A273" s="1"/>
      <c r="B273" s="1"/>
      <c r="C273" s="54"/>
    </row>
    <row r="274" spans="1:3">
      <c r="A274" s="1"/>
      <c r="B274" s="1"/>
      <c r="C274" s="54"/>
    </row>
    <row r="275" spans="1:3">
      <c r="A275" s="1"/>
      <c r="B275" s="1"/>
      <c r="C275" s="54"/>
    </row>
    <row r="276" spans="1:3">
      <c r="A276" s="1"/>
      <c r="B276" s="1"/>
      <c r="C276" s="54"/>
    </row>
    <row r="277" spans="1:3">
      <c r="A277" s="1"/>
      <c r="B277" s="1"/>
      <c r="C277" s="54"/>
    </row>
    <row r="278" spans="1:3">
      <c r="A278" s="1"/>
      <c r="B278" s="1"/>
      <c r="C278" s="54"/>
    </row>
    <row r="279" spans="1:3">
      <c r="A279" s="1"/>
      <c r="B279" s="1"/>
      <c r="C279" s="54"/>
    </row>
    <row r="280" spans="1:3">
      <c r="A280" s="1"/>
      <c r="B280" s="1"/>
      <c r="C280" s="54"/>
    </row>
    <row r="281" spans="1:3">
      <c r="A281" s="1"/>
      <c r="B281" s="1"/>
      <c r="C281" s="54"/>
    </row>
    <row r="282" spans="1:3">
      <c r="A282" s="1"/>
      <c r="B282" s="1"/>
      <c r="C282" s="54"/>
    </row>
    <row r="283" spans="1:3">
      <c r="A283" s="1"/>
      <c r="B283" s="1"/>
      <c r="C283" s="54"/>
    </row>
    <row r="284" spans="1:3">
      <c r="A284" s="1"/>
      <c r="B284" s="1"/>
      <c r="C284" s="54"/>
    </row>
    <row r="285" spans="1:3">
      <c r="A285" s="1"/>
      <c r="B285" s="1"/>
      <c r="C285" s="54"/>
    </row>
    <row r="286" spans="1:3">
      <c r="A286" s="1"/>
      <c r="B286" s="1"/>
      <c r="C286" s="54"/>
    </row>
    <row r="287" spans="1:3">
      <c r="A287" s="1"/>
      <c r="B287" s="1"/>
      <c r="C287" s="54"/>
    </row>
    <row r="288" spans="1:3">
      <c r="A288" s="1"/>
      <c r="B288" s="1"/>
      <c r="C288" s="54"/>
    </row>
    <row r="289" spans="1:3">
      <c r="A289" s="1"/>
      <c r="B289" s="1"/>
      <c r="C289" s="54"/>
    </row>
    <row r="290" spans="1:3">
      <c r="A290" s="1"/>
      <c r="B290" s="1"/>
      <c r="C290" s="54"/>
    </row>
    <row r="291" spans="1:3">
      <c r="A291" s="1"/>
      <c r="B291" s="1"/>
      <c r="C291" s="54"/>
    </row>
    <row r="292" spans="1:3">
      <c r="A292" s="1"/>
      <c r="B292" s="1"/>
      <c r="C292" s="54"/>
    </row>
    <row r="293" spans="1:3">
      <c r="A293" s="1"/>
      <c r="B293" s="1"/>
      <c r="C293" s="54"/>
    </row>
    <row r="294" spans="1:3">
      <c r="A294" s="1"/>
      <c r="B294" s="1"/>
      <c r="C294" s="54"/>
    </row>
    <row r="295" spans="1:3">
      <c r="A295" s="1"/>
      <c r="B295" s="1"/>
      <c r="C295" s="54"/>
    </row>
    <row r="296" spans="1:3">
      <c r="A296" s="1"/>
      <c r="B296" s="1"/>
      <c r="C296" s="54"/>
    </row>
    <row r="297" spans="1:3">
      <c r="A297" s="1"/>
      <c r="B297" s="1"/>
      <c r="C297" s="54"/>
    </row>
    <row r="298" spans="1:3">
      <c r="A298" s="1"/>
      <c r="B298" s="1"/>
      <c r="C298" s="54"/>
    </row>
    <row r="299" spans="1:3">
      <c r="A299" s="1"/>
      <c r="B299" s="1"/>
      <c r="C299" s="54"/>
    </row>
    <row r="300" spans="1:3">
      <c r="A300" s="1"/>
      <c r="B300" s="1"/>
      <c r="C300" s="54"/>
    </row>
    <row r="301" spans="1:3">
      <c r="A301" s="1"/>
      <c r="B301" s="1"/>
      <c r="C301" s="54"/>
    </row>
    <row r="302" spans="1:3">
      <c r="A302" s="1"/>
      <c r="B302" s="1"/>
      <c r="C302" s="54"/>
    </row>
    <row r="303" spans="1:3">
      <c r="A303" s="1"/>
      <c r="B303" s="1"/>
      <c r="C303" s="54"/>
    </row>
    <row r="304" spans="1:3">
      <c r="A304" s="1"/>
      <c r="B304" s="1"/>
      <c r="C304" s="54"/>
    </row>
    <row r="305" spans="1:3">
      <c r="A305" s="1"/>
      <c r="B305" s="1"/>
      <c r="C305" s="54"/>
    </row>
    <row r="306" spans="1:3">
      <c r="A306" s="1"/>
      <c r="B306" s="1"/>
      <c r="C306" s="54"/>
    </row>
    <row r="307" spans="1:3">
      <c r="A307" s="1"/>
      <c r="B307" s="1"/>
      <c r="C307" s="54"/>
    </row>
    <row r="308" spans="1:3">
      <c r="A308" s="1"/>
      <c r="B308" s="1"/>
      <c r="C308" s="54"/>
    </row>
    <row r="309" spans="1:3">
      <c r="A309" s="1"/>
      <c r="B309" s="1"/>
      <c r="C309" s="54"/>
    </row>
    <row r="310" spans="1:3">
      <c r="A310" s="1"/>
      <c r="B310" s="1"/>
      <c r="C310" s="54"/>
    </row>
    <row r="311" spans="1:3">
      <c r="A311" s="1"/>
      <c r="B311" s="1"/>
      <c r="C311" s="54"/>
    </row>
    <row r="312" spans="1:3">
      <c r="A312" s="1"/>
      <c r="B312" s="1"/>
      <c r="C312" s="54"/>
    </row>
    <row r="313" spans="1:3">
      <c r="A313" s="1"/>
      <c r="B313" s="1"/>
      <c r="C313" s="54"/>
    </row>
    <row r="314" spans="1:3">
      <c r="A314" s="1"/>
      <c r="B314" s="1"/>
      <c r="C314" s="54"/>
    </row>
    <row r="315" spans="1:3">
      <c r="A315" s="1"/>
      <c r="B315" s="1"/>
      <c r="C315" s="54"/>
    </row>
    <row r="316" spans="1:3">
      <c r="A316" s="1"/>
      <c r="B316" s="1"/>
      <c r="C316" s="54"/>
    </row>
    <row r="317" spans="1:3">
      <c r="A317" s="1"/>
      <c r="B317" s="1"/>
      <c r="C317" s="54"/>
    </row>
    <row r="318" spans="1:3">
      <c r="A318" s="1"/>
      <c r="B318" s="1"/>
      <c r="C318" s="54"/>
    </row>
    <row r="319" spans="1:3">
      <c r="A319" s="1"/>
      <c r="B319" s="1"/>
      <c r="C319" s="54"/>
    </row>
    <row r="320" spans="1:3">
      <c r="A320" s="1"/>
      <c r="B320" s="1"/>
      <c r="C320" s="54"/>
    </row>
    <row r="321" spans="1:3">
      <c r="A321" s="1"/>
      <c r="B321" s="1"/>
      <c r="C321" s="54"/>
    </row>
    <row r="322" spans="1:3">
      <c r="A322" s="1"/>
      <c r="B322" s="1"/>
      <c r="C322" s="54"/>
    </row>
    <row r="323" spans="1:3">
      <c r="A323" s="1"/>
      <c r="B323" s="1"/>
      <c r="C323" s="54"/>
    </row>
    <row r="324" spans="1:3">
      <c r="A324" s="1"/>
      <c r="B324" s="1"/>
      <c r="C324" s="54"/>
    </row>
    <row r="325" spans="1:3">
      <c r="A325" s="1"/>
      <c r="B325" s="1"/>
      <c r="C325" s="54"/>
    </row>
    <row r="326" spans="1:3">
      <c r="A326" s="1"/>
      <c r="B326" s="1"/>
      <c r="C326" s="54"/>
    </row>
    <row r="327" spans="1:3">
      <c r="A327" s="1"/>
      <c r="B327" s="1"/>
      <c r="C327" s="54"/>
    </row>
    <row r="328" spans="1:3">
      <c r="A328" s="1"/>
      <c r="B328" s="1"/>
      <c r="C328" s="54"/>
    </row>
    <row r="329" spans="1:3">
      <c r="A329" s="1"/>
      <c r="B329" s="1"/>
      <c r="C329" s="54"/>
    </row>
    <row r="330" spans="1:3">
      <c r="A330" s="1"/>
      <c r="B330" s="1"/>
      <c r="C330" s="54"/>
    </row>
    <row r="331" spans="1:3">
      <c r="A331" s="1"/>
      <c r="B331" s="1"/>
      <c r="C331" s="54"/>
    </row>
    <row r="332" spans="1:3">
      <c r="A332" s="1"/>
      <c r="B332" s="1"/>
      <c r="C332" s="54"/>
    </row>
    <row r="333" spans="1:3">
      <c r="A333" s="1"/>
      <c r="B333" s="1"/>
      <c r="C333" s="54"/>
    </row>
    <row r="334" spans="1:3">
      <c r="A334" s="1"/>
      <c r="B334" s="1"/>
      <c r="C334" s="54"/>
    </row>
    <row r="335" spans="1:3">
      <c r="A335" s="1"/>
      <c r="B335" s="1"/>
      <c r="C335" s="54"/>
    </row>
    <row r="336" spans="1:3">
      <c r="A336" s="1"/>
      <c r="B336" s="1"/>
      <c r="C336" s="54"/>
    </row>
    <row r="337" spans="1:3">
      <c r="A337" s="1"/>
      <c r="B337" s="1"/>
      <c r="C337" s="54"/>
    </row>
    <row r="338" spans="1:3">
      <c r="A338" s="1"/>
      <c r="B338" s="1"/>
      <c r="C338" s="54"/>
    </row>
    <row r="339" spans="1:3">
      <c r="A339" s="1"/>
      <c r="B339" s="1"/>
      <c r="C339" s="54"/>
    </row>
    <row r="340" spans="1:3">
      <c r="A340" s="1"/>
      <c r="B340" s="1"/>
      <c r="C340" s="54"/>
    </row>
    <row r="341" spans="1:3">
      <c r="A341" s="1"/>
      <c r="B341" s="1"/>
      <c r="C341" s="54"/>
    </row>
    <row r="342" spans="1:3">
      <c r="A342" s="1"/>
      <c r="B342" s="1"/>
      <c r="C342" s="54"/>
    </row>
    <row r="343" spans="1:3">
      <c r="A343" s="1"/>
      <c r="B343" s="1"/>
      <c r="C343" s="54"/>
    </row>
    <row r="344" spans="1:3">
      <c r="A344" s="1"/>
      <c r="B344" s="1"/>
      <c r="C344" s="54"/>
    </row>
    <row r="345" spans="1:3">
      <c r="A345" s="1"/>
      <c r="B345" s="1"/>
      <c r="C345" s="54"/>
    </row>
    <row r="346" spans="1:3">
      <c r="A346" s="1"/>
      <c r="B346" s="1"/>
      <c r="C346" s="54"/>
    </row>
    <row r="347" spans="1:3">
      <c r="A347" s="1"/>
      <c r="B347" s="1"/>
      <c r="C347" s="54"/>
    </row>
    <row r="348" spans="1:3">
      <c r="A348" s="1"/>
      <c r="B348" s="1"/>
      <c r="C348" s="54"/>
    </row>
    <row r="349" spans="1:3">
      <c r="A349" s="1"/>
      <c r="B349" s="1"/>
      <c r="C349" s="54"/>
    </row>
    <row r="350" spans="1:3">
      <c r="A350" s="1"/>
      <c r="B350" s="1"/>
      <c r="C350" s="54"/>
    </row>
    <row r="351" spans="1:3">
      <c r="A351" s="1"/>
      <c r="B351" s="1"/>
      <c r="C351" s="54"/>
    </row>
    <row r="352" spans="1:3">
      <c r="A352" s="1"/>
      <c r="B352" s="1"/>
      <c r="C352" s="54"/>
    </row>
    <row r="353" spans="1:3">
      <c r="A353" s="1"/>
      <c r="B353" s="1"/>
      <c r="C353" s="54"/>
    </row>
    <row r="354" spans="1:3">
      <c r="A354" s="1"/>
      <c r="B354" s="1"/>
      <c r="C354" s="54"/>
    </row>
    <row r="355" spans="1:3">
      <c r="A355" s="1"/>
      <c r="B355" s="1"/>
      <c r="C355" s="54"/>
    </row>
    <row r="356" spans="1:3">
      <c r="A356" s="1"/>
      <c r="B356" s="1"/>
      <c r="C356" s="54"/>
    </row>
    <row r="357" spans="1:3">
      <c r="A357" s="1"/>
      <c r="B357" s="1"/>
      <c r="C357" s="54"/>
    </row>
    <row r="358" spans="1:3">
      <c r="A358" s="1"/>
      <c r="B358" s="1"/>
      <c r="C358" s="54"/>
    </row>
    <row r="359" spans="1:3">
      <c r="A359" s="1"/>
      <c r="B359" s="1"/>
      <c r="C359" s="54"/>
    </row>
    <row r="360" spans="1:3">
      <c r="A360" s="1"/>
      <c r="B360" s="1"/>
      <c r="C360" s="54"/>
    </row>
    <row r="361" spans="1:3">
      <c r="A361" s="1"/>
      <c r="B361" s="1"/>
      <c r="C361" s="54"/>
    </row>
    <row r="362" spans="1:3">
      <c r="A362" s="1"/>
      <c r="B362" s="1"/>
      <c r="C362" s="54"/>
    </row>
    <row r="363" spans="1:3">
      <c r="A363" s="1"/>
      <c r="B363" s="1"/>
      <c r="C363" s="54"/>
    </row>
    <row r="364" spans="1:3">
      <c r="A364" s="1"/>
      <c r="B364" s="1"/>
      <c r="C364" s="54"/>
    </row>
    <row r="365" spans="1:3">
      <c r="A365" s="1"/>
      <c r="B365" s="1"/>
      <c r="C365" s="54"/>
    </row>
    <row r="366" spans="1:3">
      <c r="A366" s="1"/>
      <c r="B366" s="1"/>
      <c r="C366" s="54"/>
    </row>
    <row r="367" spans="1:3">
      <c r="A367" s="1"/>
      <c r="B367" s="1"/>
      <c r="C367" s="54"/>
    </row>
    <row r="368" spans="1:3">
      <c r="A368" s="1"/>
      <c r="B368" s="1"/>
      <c r="C368" s="54"/>
    </row>
    <row r="369" spans="1:3">
      <c r="A369" s="1"/>
      <c r="B369" s="1"/>
      <c r="C369" s="54"/>
    </row>
    <row r="370" spans="1:3">
      <c r="A370" s="1"/>
      <c r="B370" s="1"/>
      <c r="C370" s="54"/>
    </row>
    <row r="371" spans="1:3">
      <c r="A371" s="1"/>
      <c r="B371" s="1"/>
      <c r="C371" s="54"/>
    </row>
    <row r="372" spans="1:3">
      <c r="A372" s="1"/>
      <c r="B372" s="1"/>
      <c r="C372" s="54"/>
    </row>
    <row r="373" spans="1:3">
      <c r="A373" s="1"/>
      <c r="B373" s="1"/>
      <c r="C373" s="54"/>
    </row>
    <row r="374" spans="1:3">
      <c r="A374" s="1"/>
      <c r="B374" s="1"/>
      <c r="C374" s="54"/>
    </row>
    <row r="375" spans="1:3">
      <c r="A375" s="1"/>
      <c r="B375" s="1"/>
      <c r="C375" s="54"/>
    </row>
    <row r="376" spans="1:3">
      <c r="A376" s="1"/>
      <c r="B376" s="1"/>
      <c r="C376" s="54"/>
    </row>
    <row r="377" spans="1:3">
      <c r="A377" s="1"/>
      <c r="B377" s="1"/>
      <c r="C377" s="54"/>
    </row>
    <row r="378" spans="1:3">
      <c r="A378" s="1"/>
      <c r="B378" s="1"/>
      <c r="C378" s="54"/>
    </row>
    <row r="379" spans="1:3">
      <c r="A379" s="1"/>
      <c r="B379" s="1"/>
      <c r="C379" s="54"/>
    </row>
    <row r="380" spans="1:3">
      <c r="A380" s="1"/>
      <c r="B380" s="1"/>
      <c r="C380" s="54"/>
    </row>
    <row r="381" spans="1:3">
      <c r="A381" s="1"/>
      <c r="B381" s="1"/>
      <c r="C381" s="54"/>
    </row>
    <row r="382" spans="1:3">
      <c r="A382" s="1"/>
      <c r="B382" s="1"/>
      <c r="C382" s="54"/>
    </row>
    <row r="383" spans="1:3">
      <c r="A383" s="1"/>
      <c r="B383" s="1"/>
      <c r="C383" s="54"/>
    </row>
    <row r="384" spans="1:3">
      <c r="A384" s="1"/>
      <c r="B384" s="1"/>
      <c r="C384" s="54"/>
    </row>
    <row r="385" spans="1:3">
      <c r="A385" s="1"/>
      <c r="B385" s="1"/>
      <c r="C385" s="54"/>
    </row>
    <row r="386" spans="1:3">
      <c r="A386" s="1"/>
      <c r="B386" s="1"/>
      <c r="C386" s="54"/>
    </row>
    <row r="387" spans="1:3">
      <c r="A387" s="1"/>
      <c r="B387" s="1"/>
      <c r="C387" s="54"/>
    </row>
    <row r="388" spans="1:3">
      <c r="A388" s="1"/>
      <c r="B388" s="1"/>
      <c r="C388" s="54"/>
    </row>
    <row r="389" spans="1:3">
      <c r="A389" s="1"/>
      <c r="B389" s="1"/>
      <c r="C389" s="54"/>
    </row>
    <row r="390" spans="1:3">
      <c r="A390" s="1"/>
      <c r="B390" s="1"/>
      <c r="C390" s="54"/>
    </row>
    <row r="391" spans="1:3">
      <c r="A391" s="1"/>
      <c r="B391" s="1"/>
      <c r="C391" s="54"/>
    </row>
    <row r="392" spans="1:3">
      <c r="A392" s="1"/>
      <c r="B392" s="1"/>
      <c r="C392" s="54"/>
    </row>
    <row r="393" spans="1:3">
      <c r="A393" s="1"/>
      <c r="B393" s="1"/>
      <c r="C393" s="54"/>
    </row>
    <row r="394" spans="1:3">
      <c r="A394" s="1"/>
      <c r="B394" s="1"/>
      <c r="C394" s="54"/>
    </row>
    <row r="395" spans="1:3">
      <c r="A395" s="1"/>
      <c r="B395" s="1"/>
      <c r="C395" s="54"/>
    </row>
    <row r="396" spans="1:3">
      <c r="A396" s="1"/>
      <c r="B396" s="1"/>
      <c r="C396" s="54"/>
    </row>
    <row r="397" spans="1:3">
      <c r="A397" s="1"/>
      <c r="B397" s="1"/>
      <c r="C397" s="54"/>
    </row>
    <row r="398" spans="1:3">
      <c r="A398" s="1"/>
      <c r="B398" s="1"/>
      <c r="C398" s="54"/>
    </row>
    <row r="399" spans="1:3">
      <c r="A399" s="1"/>
      <c r="B399" s="1"/>
      <c r="C399" s="54"/>
    </row>
    <row r="400" spans="1:3">
      <c r="A400" s="1"/>
      <c r="B400" s="1"/>
      <c r="C400" s="54"/>
    </row>
    <row r="401" spans="1:3">
      <c r="A401" s="1"/>
      <c r="B401" s="1"/>
      <c r="C401" s="54"/>
    </row>
    <row r="402" spans="1:3">
      <c r="A402" s="1"/>
      <c r="B402" s="1"/>
      <c r="C402" s="54"/>
    </row>
    <row r="403" spans="1:3">
      <c r="A403" s="1"/>
      <c r="B403" s="1"/>
      <c r="C403" s="54"/>
    </row>
    <row r="404" spans="1:3">
      <c r="A404" s="1"/>
      <c r="B404" s="1"/>
      <c r="C404" s="54"/>
    </row>
    <row r="405" spans="1:3">
      <c r="A405" s="1"/>
      <c r="B405" s="1"/>
      <c r="C405" s="54"/>
    </row>
    <row r="406" spans="1:3">
      <c r="A406" s="1"/>
      <c r="B406" s="1"/>
      <c r="C406" s="54"/>
    </row>
    <row r="407" spans="1:3">
      <c r="A407" s="1"/>
      <c r="B407" s="1"/>
      <c r="C407" s="54"/>
    </row>
    <row r="408" spans="1:3">
      <c r="A408" s="1"/>
      <c r="B408" s="1"/>
      <c r="C408" s="54"/>
    </row>
    <row r="409" spans="1:3">
      <c r="A409" s="1"/>
      <c r="B409" s="1"/>
      <c r="C409" s="54"/>
    </row>
    <row r="410" spans="1:3">
      <c r="A410" s="1"/>
      <c r="B410" s="1"/>
      <c r="C410" s="54"/>
    </row>
    <row r="411" spans="1:3">
      <c r="A411" s="1"/>
      <c r="B411" s="1"/>
      <c r="C411" s="54"/>
    </row>
    <row r="412" spans="1:3">
      <c r="A412" s="1"/>
      <c r="B412" s="1"/>
      <c r="C412" s="54"/>
    </row>
    <row r="413" spans="1:3">
      <c r="A413" s="1"/>
      <c r="B413" s="1"/>
      <c r="C413" s="54"/>
    </row>
    <row r="414" spans="1:3">
      <c r="A414" s="1"/>
      <c r="B414" s="1"/>
      <c r="C414" s="54"/>
    </row>
    <row r="415" spans="1:3">
      <c r="A415" s="1"/>
      <c r="B415" s="1"/>
      <c r="C415" s="54"/>
    </row>
    <row r="416" spans="1:3">
      <c r="A416" s="1"/>
      <c r="B416" s="1"/>
      <c r="C416" s="54"/>
    </row>
    <row r="417" spans="1:3">
      <c r="A417" s="1"/>
      <c r="B417" s="1"/>
      <c r="C417" s="54"/>
    </row>
    <row r="418" spans="1:3">
      <c r="A418" s="1"/>
      <c r="B418" s="1"/>
      <c r="C418" s="54"/>
    </row>
    <row r="419" spans="1:3">
      <c r="A419" s="1"/>
      <c r="B419" s="1"/>
      <c r="C419" s="54"/>
    </row>
    <row r="420" spans="1:3">
      <c r="A420" s="1"/>
      <c r="B420" s="1"/>
      <c r="C420" s="54"/>
    </row>
    <row r="421" spans="1:3">
      <c r="A421" s="1"/>
      <c r="B421" s="1"/>
      <c r="C421" s="54"/>
    </row>
    <row r="422" spans="1:3">
      <c r="A422" s="1"/>
      <c r="B422" s="1"/>
      <c r="C422" s="54"/>
    </row>
    <row r="423" spans="1:3">
      <c r="A423" s="1"/>
      <c r="B423" s="1"/>
      <c r="C423" s="54"/>
    </row>
    <row r="424" spans="1:3">
      <c r="A424" s="1"/>
      <c r="B424" s="1"/>
      <c r="C424" s="54"/>
    </row>
    <row r="425" spans="1:3">
      <c r="A425" s="1"/>
      <c r="B425" s="1"/>
      <c r="C425" s="54"/>
    </row>
    <row r="426" spans="1:3">
      <c r="A426" s="1"/>
      <c r="B426" s="1"/>
      <c r="C426" s="54"/>
    </row>
    <row r="427" spans="1:3">
      <c r="A427" s="1"/>
      <c r="B427" s="1"/>
      <c r="C427" s="54"/>
    </row>
    <row r="428" spans="1:3">
      <c r="A428" s="1"/>
      <c r="B428" s="1"/>
      <c r="C428" s="54"/>
    </row>
    <row r="429" spans="1:3">
      <c r="A429" s="1"/>
      <c r="B429" s="1"/>
      <c r="C429" s="54"/>
    </row>
    <row r="430" spans="1:3">
      <c r="A430" s="1"/>
      <c r="B430" s="1"/>
      <c r="C430" s="54"/>
    </row>
    <row r="431" spans="1:3">
      <c r="A431" s="1"/>
      <c r="B431" s="1"/>
      <c r="C431" s="54"/>
    </row>
    <row r="432" spans="1:3">
      <c r="A432" s="1"/>
      <c r="B432" s="1"/>
      <c r="C432" s="54"/>
    </row>
    <row r="433" spans="1:3">
      <c r="A433" s="1"/>
      <c r="B433" s="1"/>
      <c r="C433" s="54"/>
    </row>
    <row r="434" spans="1:3">
      <c r="A434" s="1"/>
      <c r="B434" s="1"/>
      <c r="C434" s="54"/>
    </row>
    <row r="435" spans="1:3">
      <c r="A435" s="1"/>
      <c r="B435" s="1"/>
      <c r="C435" s="54"/>
    </row>
    <row r="436" spans="1:3">
      <c r="A436" s="1"/>
      <c r="B436" s="1"/>
      <c r="C436" s="54"/>
    </row>
    <row r="437" spans="1:3">
      <c r="A437" s="1"/>
      <c r="B437" s="1"/>
      <c r="C437" s="54"/>
    </row>
    <row r="438" spans="1:3">
      <c r="A438" s="1"/>
      <c r="B438" s="1"/>
      <c r="C438" s="54"/>
    </row>
    <row r="439" spans="1:3">
      <c r="A439" s="1"/>
      <c r="B439" s="1"/>
      <c r="C439" s="54"/>
    </row>
    <row r="440" spans="1:3">
      <c r="A440" s="1"/>
      <c r="B440" s="1"/>
      <c r="C440" s="54"/>
    </row>
    <row r="441" spans="1:3">
      <c r="A441" s="1"/>
      <c r="B441" s="1"/>
      <c r="C441" s="54"/>
    </row>
    <row r="442" spans="1:3">
      <c r="A442" s="1"/>
      <c r="B442" s="1"/>
      <c r="C442" s="54"/>
    </row>
    <row r="443" spans="1:3">
      <c r="A443" s="1"/>
      <c r="B443" s="1"/>
      <c r="C443" s="54"/>
    </row>
    <row r="444" spans="1:3">
      <c r="A444" s="1"/>
      <c r="B444" s="1"/>
      <c r="C444" s="54"/>
    </row>
    <row r="445" spans="1:3">
      <c r="A445" s="1"/>
      <c r="B445" s="1"/>
      <c r="C445" s="54"/>
    </row>
    <row r="446" spans="1:3">
      <c r="A446" s="1"/>
      <c r="B446" s="1"/>
      <c r="C446" s="54"/>
    </row>
    <row r="447" spans="1:3">
      <c r="A447" s="1"/>
      <c r="B447" s="1"/>
      <c r="C447" s="54"/>
    </row>
    <row r="448" spans="1:3">
      <c r="A448" s="1"/>
      <c r="B448" s="1"/>
      <c r="C448" s="54"/>
    </row>
    <row r="449" spans="1:3">
      <c r="A449" s="1"/>
      <c r="B449" s="1"/>
      <c r="C449" s="54"/>
    </row>
    <row r="450" spans="1:3">
      <c r="A450" s="1"/>
      <c r="B450" s="1"/>
      <c r="C450" s="54"/>
    </row>
    <row r="451" spans="1:3">
      <c r="A451" s="1"/>
      <c r="B451" s="1"/>
      <c r="C451" s="54"/>
    </row>
    <row r="452" spans="1:3">
      <c r="A452" s="1"/>
      <c r="B452" s="1"/>
      <c r="C452" s="54"/>
    </row>
    <row r="453" spans="1:3">
      <c r="A453" s="1"/>
      <c r="B453" s="1"/>
      <c r="C453" s="54"/>
    </row>
    <row r="454" spans="1:3">
      <c r="A454" s="1"/>
      <c r="B454" s="1"/>
      <c r="C454" s="54"/>
    </row>
    <row r="455" spans="1:3">
      <c r="A455" s="1"/>
      <c r="B455" s="1"/>
      <c r="C455" s="54"/>
    </row>
    <row r="456" spans="1:3">
      <c r="A456" s="1"/>
      <c r="B456" s="1"/>
      <c r="C456" s="54"/>
    </row>
    <row r="457" spans="1:3">
      <c r="A457" s="1"/>
      <c r="B457" s="1"/>
      <c r="C457" s="54"/>
    </row>
    <row r="458" spans="1:3">
      <c r="A458" s="1"/>
      <c r="B458" s="1"/>
      <c r="C458" s="54"/>
    </row>
    <row r="459" spans="1:3">
      <c r="A459" s="1"/>
      <c r="B459" s="1"/>
      <c r="C459" s="54"/>
    </row>
    <row r="460" spans="1:3">
      <c r="A460" s="1"/>
      <c r="B460" s="1"/>
      <c r="C460" s="54"/>
    </row>
    <row r="461" spans="1:3">
      <c r="A461" s="1"/>
      <c r="B461" s="1"/>
      <c r="C461" s="54"/>
    </row>
    <row r="462" spans="1:3">
      <c r="A462" s="1"/>
      <c r="B462" s="1"/>
      <c r="C462" s="54"/>
    </row>
    <row r="463" spans="1:3">
      <c r="A463" s="1"/>
      <c r="B463" s="1"/>
      <c r="C463" s="54"/>
    </row>
    <row r="464" spans="1:3">
      <c r="A464" s="1"/>
      <c r="B464" s="1"/>
      <c r="C464" s="54"/>
    </row>
    <row r="465" spans="1:3">
      <c r="A465" s="1"/>
      <c r="B465" s="1"/>
      <c r="C465" s="54"/>
    </row>
    <row r="466" spans="1:3">
      <c r="A466" s="1"/>
      <c r="B466" s="1"/>
      <c r="C466" s="54"/>
    </row>
    <row r="467" spans="1:3">
      <c r="A467" s="1"/>
      <c r="B467" s="1"/>
      <c r="C467" s="54"/>
    </row>
    <row r="468" spans="1:3">
      <c r="A468" s="1"/>
      <c r="B468" s="1"/>
      <c r="C468" s="54"/>
    </row>
    <row r="469" spans="1:3">
      <c r="A469" s="1"/>
      <c r="B469" s="1"/>
      <c r="C469" s="54"/>
    </row>
    <row r="470" spans="1:3">
      <c r="A470" s="1"/>
      <c r="B470" s="1"/>
      <c r="C470" s="54"/>
    </row>
    <row r="471" spans="1:3">
      <c r="A471" s="1"/>
      <c r="B471" s="1"/>
      <c r="C471" s="54"/>
    </row>
    <row r="472" spans="1:3">
      <c r="A472" s="1"/>
      <c r="B472" s="1"/>
      <c r="C472" s="54"/>
    </row>
    <row r="473" spans="1:3">
      <c r="A473" s="1"/>
      <c r="B473" s="1"/>
      <c r="C473" s="54"/>
    </row>
    <row r="474" spans="1:3">
      <c r="A474" s="1"/>
      <c r="B474" s="1"/>
      <c r="C474" s="54"/>
    </row>
    <row r="475" spans="1:3">
      <c r="A475" s="1"/>
      <c r="B475" s="1"/>
      <c r="C475" s="54"/>
    </row>
    <row r="476" spans="1:3">
      <c r="A476" s="1"/>
      <c r="B476" s="1"/>
      <c r="C476" s="54"/>
    </row>
    <row r="477" spans="1:3">
      <c r="A477" s="1"/>
      <c r="B477" s="1"/>
      <c r="C477" s="54"/>
    </row>
    <row r="478" spans="1:3">
      <c r="A478" s="1"/>
      <c r="B478" s="1"/>
      <c r="C478" s="54"/>
    </row>
    <row r="479" spans="1:3">
      <c r="A479" s="1"/>
      <c r="B479" s="1"/>
      <c r="C479" s="54"/>
    </row>
    <row r="480" spans="1:3">
      <c r="A480" s="1"/>
      <c r="B480" s="1"/>
      <c r="C480" s="54"/>
    </row>
    <row r="481" spans="1:3">
      <c r="A481" s="1"/>
      <c r="B481" s="1"/>
      <c r="C481" s="54"/>
    </row>
    <row r="482" spans="1:3">
      <c r="A482" s="1"/>
      <c r="B482" s="1"/>
      <c r="C482" s="54"/>
    </row>
    <row r="483" spans="1:3">
      <c r="A483" s="1"/>
      <c r="B483" s="1"/>
      <c r="C483" s="54"/>
    </row>
    <row r="484" spans="1:3">
      <c r="A484" s="1"/>
      <c r="B484" s="1"/>
      <c r="C484" s="54"/>
    </row>
    <row r="485" spans="1:3">
      <c r="A485" s="1"/>
      <c r="B485" s="1"/>
      <c r="C485" s="54"/>
    </row>
    <row r="486" spans="1:3">
      <c r="A486" s="1"/>
      <c r="B486" s="1"/>
      <c r="C486" s="54"/>
    </row>
    <row r="487" spans="1:3">
      <c r="A487" s="1"/>
      <c r="B487" s="1"/>
      <c r="C487" s="54"/>
    </row>
    <row r="488" spans="1:3">
      <c r="A488" s="1"/>
      <c r="B488" s="1"/>
      <c r="C488" s="54"/>
    </row>
    <row r="489" spans="1:3">
      <c r="A489" s="1"/>
      <c r="B489" s="1"/>
      <c r="C489" s="54"/>
    </row>
    <row r="490" spans="1:3">
      <c r="A490" s="1"/>
      <c r="B490" s="1"/>
      <c r="C490" s="54"/>
    </row>
    <row r="491" spans="1:3">
      <c r="A491" s="1"/>
      <c r="B491" s="1"/>
      <c r="C491" s="54"/>
    </row>
    <row r="492" spans="1:3">
      <c r="A492" s="1"/>
      <c r="B492" s="1"/>
      <c r="C492" s="54"/>
    </row>
    <row r="493" spans="1:3">
      <c r="A493" s="1"/>
      <c r="B493" s="1"/>
      <c r="C493" s="54"/>
    </row>
    <row r="494" spans="1:3">
      <c r="A494" s="1"/>
      <c r="B494" s="1"/>
      <c r="C494" s="54"/>
    </row>
    <row r="495" spans="1:3">
      <c r="A495" s="1"/>
      <c r="B495" s="1"/>
      <c r="C495" s="54"/>
    </row>
    <row r="496" spans="1:3">
      <c r="A496" s="1"/>
      <c r="B496" s="1"/>
      <c r="C496" s="54"/>
    </row>
    <row r="497" spans="1:3">
      <c r="A497" s="1"/>
      <c r="B497" s="1"/>
      <c r="C497" s="54"/>
    </row>
    <row r="498" spans="1:3">
      <c r="A498" s="1"/>
      <c r="B498" s="1"/>
      <c r="C498" s="54"/>
    </row>
    <row r="499" spans="1:3">
      <c r="A499" s="1"/>
      <c r="B499" s="1"/>
      <c r="C499" s="54"/>
    </row>
    <row r="500" spans="1:3">
      <c r="A500" s="1"/>
      <c r="B500" s="1"/>
      <c r="C500" s="54"/>
    </row>
    <row r="501" spans="1:3">
      <c r="A501" s="1"/>
      <c r="B501" s="1"/>
      <c r="C501" s="54"/>
    </row>
    <row r="502" spans="1:3">
      <c r="A502" s="1"/>
      <c r="B502" s="1"/>
      <c r="C502" s="54"/>
    </row>
    <row r="503" spans="1:3">
      <c r="A503" s="1"/>
      <c r="B503" s="1"/>
      <c r="C503" s="54"/>
    </row>
    <row r="504" spans="1:3">
      <c r="A504" s="1"/>
      <c r="B504" s="1"/>
      <c r="C504" s="54"/>
    </row>
    <row r="505" spans="1:3">
      <c r="A505" s="1"/>
      <c r="B505" s="1"/>
      <c r="C505" s="54"/>
    </row>
    <row r="506" spans="1:3">
      <c r="A506" s="1"/>
      <c r="B506" s="1"/>
      <c r="C506" s="54"/>
    </row>
    <row r="507" spans="1:3">
      <c r="A507" s="1"/>
      <c r="B507" s="1"/>
      <c r="C507" s="54"/>
    </row>
  </sheetData>
  <mergeCells count="1">
    <mergeCell ref="A1:I1"/>
  </mergeCells>
  <phoneticPr fontId="16" type="noConversion"/>
  <printOptions gridLines="1"/>
  <pageMargins left="0" right="0" top="0.23622047244094491" bottom="0" header="0.35433070866141736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пояснительная дох, расх 1 кв</vt:lpstr>
      <vt:lpstr>пояснительная дох, расх 1 пол</vt:lpstr>
      <vt:lpstr>пояснительная дох, расх 9 мес</vt:lpstr>
      <vt:lpstr>собственные 2017 к 2016</vt:lpstr>
      <vt:lpstr>Лист4</vt:lpstr>
      <vt:lpstr>Лист2</vt:lpstr>
      <vt:lpstr>'пояснительная дох, расх 9 мес'!Область_печати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2</cp:lastModifiedBy>
  <cp:lastPrinted>2016-10-11T09:32:59Z</cp:lastPrinted>
  <dcterms:created xsi:type="dcterms:W3CDTF">1996-10-08T23:32:33Z</dcterms:created>
  <dcterms:modified xsi:type="dcterms:W3CDTF">2016-10-11T09:45:06Z</dcterms:modified>
</cp:coreProperties>
</file>